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810" yWindow="-120" windowWidth="20760" windowHeight="1719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Course'!$A$1:$H$89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9" i="1" l="1"/>
  <c r="D89" i="1"/>
  <c r="C89" i="1"/>
  <c r="F83" i="1"/>
  <c r="D83" i="1"/>
  <c r="C83" i="1"/>
  <c r="F77" i="1"/>
  <c r="D77" i="1"/>
  <c r="C77" i="1"/>
  <c r="F71" i="1"/>
  <c r="D71" i="1"/>
  <c r="C71" i="1"/>
  <c r="F65" i="1"/>
  <c r="D65" i="1"/>
  <c r="C65" i="1"/>
  <c r="F59" i="1"/>
  <c r="G59" i="1" s="1"/>
  <c r="D59" i="1"/>
  <c r="E59" i="1" s="1"/>
  <c r="C59" i="1"/>
  <c r="G65" i="1" l="1"/>
  <c r="E83" i="1"/>
  <c r="G83" i="1"/>
  <c r="E71" i="1"/>
  <c r="G71" i="1"/>
  <c r="E77" i="1"/>
  <c r="G77" i="1"/>
  <c r="E89" i="1"/>
  <c r="G89" i="1"/>
  <c r="E65" i="1"/>
  <c r="J35" i="11"/>
  <c r="L35" i="11" s="1"/>
  <c r="H35" i="11"/>
  <c r="F35" i="11"/>
  <c r="G33" i="11" s="1"/>
  <c r="G35" i="11" s="1"/>
  <c r="D35" i="11"/>
  <c r="E34" i="11" s="1"/>
  <c r="B35" i="11"/>
  <c r="C34" i="11" s="1"/>
  <c r="L34" i="11"/>
  <c r="I34" i="11"/>
  <c r="G34" i="11"/>
  <c r="L33" i="11"/>
  <c r="I33" i="11"/>
  <c r="J31" i="11"/>
  <c r="L31" i="11" s="1"/>
  <c r="H31" i="11"/>
  <c r="I30" i="11" s="1"/>
  <c r="F31" i="11"/>
  <c r="G28" i="11" s="1"/>
  <c r="D31" i="11"/>
  <c r="E27" i="11" s="1"/>
  <c r="B31" i="11"/>
  <c r="C30" i="11" s="1"/>
  <c r="L30" i="11"/>
  <c r="L29" i="11"/>
  <c r="K29" i="11"/>
  <c r="C29" i="11"/>
  <c r="L28" i="11"/>
  <c r="C28" i="11"/>
  <c r="L27" i="11"/>
  <c r="C27" i="11"/>
  <c r="L26" i="11"/>
  <c r="K26" i="11"/>
  <c r="J24" i="11"/>
  <c r="H24" i="11"/>
  <c r="I23" i="11" s="1"/>
  <c r="F24" i="11"/>
  <c r="G22" i="11" s="1"/>
  <c r="D24" i="11"/>
  <c r="E20" i="11" s="1"/>
  <c r="B24" i="11"/>
  <c r="C21" i="11" s="1"/>
  <c r="L23" i="11"/>
  <c r="G23" i="11"/>
  <c r="L22" i="11"/>
  <c r="I22" i="11"/>
  <c r="L21" i="11"/>
  <c r="I21" i="11"/>
  <c r="G21" i="11"/>
  <c r="G24" i="11" s="1"/>
  <c r="L20" i="11"/>
  <c r="G20" i="11"/>
  <c r="J18" i="11"/>
  <c r="K14" i="11" s="1"/>
  <c r="H18" i="11"/>
  <c r="I13" i="11" s="1"/>
  <c r="F18" i="11"/>
  <c r="G14" i="11" s="1"/>
  <c r="D18" i="11"/>
  <c r="E15" i="11" s="1"/>
  <c r="B18" i="11"/>
  <c r="C16" i="11" s="1"/>
  <c r="L17" i="11"/>
  <c r="E17" i="11"/>
  <c r="L16" i="11"/>
  <c r="I16" i="11"/>
  <c r="E16" i="11"/>
  <c r="L15" i="11"/>
  <c r="L14" i="11"/>
  <c r="I14" i="11"/>
  <c r="E14" i="11"/>
  <c r="C14" i="11"/>
  <c r="L13" i="11"/>
  <c r="L12" i="11"/>
  <c r="L11" i="11"/>
  <c r="I11" i="11"/>
  <c r="L10" i="11"/>
  <c r="I10" i="11"/>
  <c r="E10" i="11"/>
  <c r="L9" i="11"/>
  <c r="I9" i="11"/>
  <c r="J7" i="11"/>
  <c r="K6" i="11" s="1"/>
  <c r="H7" i="11"/>
  <c r="I6" i="11" s="1"/>
  <c r="F7" i="11"/>
  <c r="G4" i="11" s="1"/>
  <c r="D7" i="11"/>
  <c r="E4" i="11" s="1"/>
  <c r="E7" i="11" s="1"/>
  <c r="B7" i="11"/>
  <c r="C6" i="11" s="1"/>
  <c r="L6" i="11"/>
  <c r="E6" i="11"/>
  <c r="L5" i="11"/>
  <c r="E5" i="11"/>
  <c r="L4" i="11"/>
  <c r="I4" i="11"/>
  <c r="K33" i="11" l="1"/>
  <c r="K35" i="11" s="1"/>
  <c r="I35" i="11"/>
  <c r="E33" i="11"/>
  <c r="E35" i="11" s="1"/>
  <c r="K30" i="11"/>
  <c r="K27" i="11"/>
  <c r="I29" i="11"/>
  <c r="I27" i="11"/>
  <c r="I26" i="11"/>
  <c r="I28" i="11"/>
  <c r="G30" i="11"/>
  <c r="G26" i="11"/>
  <c r="E26" i="11"/>
  <c r="E31" i="11" s="1"/>
  <c r="E28" i="11"/>
  <c r="E30" i="11"/>
  <c r="E29" i="11"/>
  <c r="I20" i="11"/>
  <c r="I24" i="11" s="1"/>
  <c r="E22" i="11"/>
  <c r="L24" i="11"/>
  <c r="K16" i="11"/>
  <c r="K12" i="11"/>
  <c r="I12" i="11"/>
  <c r="I18" i="11" s="1"/>
  <c r="I17" i="11"/>
  <c r="I15" i="11"/>
  <c r="G10" i="11"/>
  <c r="G15" i="11"/>
  <c r="G11" i="11"/>
  <c r="G17" i="11"/>
  <c r="G9" i="11"/>
  <c r="G13" i="11"/>
  <c r="G12" i="11"/>
  <c r="G16" i="11"/>
  <c r="E12" i="11"/>
  <c r="E9" i="11"/>
  <c r="E18" i="11" s="1"/>
  <c r="E11" i="11"/>
  <c r="E13" i="11"/>
  <c r="C10" i="11"/>
  <c r="K5" i="11"/>
  <c r="L7" i="11"/>
  <c r="C4" i="11"/>
  <c r="C5" i="11"/>
  <c r="C7"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C9" i="11"/>
  <c r="K11" i="11"/>
  <c r="C13" i="11"/>
  <c r="K15" i="11"/>
  <c r="C17" i="11"/>
  <c r="L18" i="11"/>
  <c r="E21" i="11"/>
  <c r="E24" i="11" s="1"/>
  <c r="G29" i="11"/>
  <c r="K10" i="11"/>
  <c r="C12" i="11"/>
  <c r="K21" i="11"/>
  <c r="I31" i="11" l="1"/>
  <c r="G31" i="11"/>
  <c r="G18" i="11"/>
  <c r="C24" i="11"/>
  <c r="K18" i="11"/>
  <c r="K24" i="11"/>
  <c r="C18" i="11"/>
  <c r="D8" i="3"/>
  <c r="C8" i="3"/>
  <c r="F53" i="1" l="1"/>
  <c r="D53" i="1"/>
  <c r="C53" i="1"/>
  <c r="F47" i="1"/>
  <c r="D47" i="1"/>
  <c r="C47" i="1"/>
  <c r="F41" i="1"/>
  <c r="D41" i="1"/>
  <c r="C41" i="1"/>
  <c r="F35" i="1"/>
  <c r="D35" i="1"/>
  <c r="C35" i="1"/>
  <c r="F29" i="1"/>
  <c r="D29" i="1"/>
  <c r="C29" i="1"/>
  <c r="F23" i="1"/>
  <c r="G23" i="1" s="1"/>
  <c r="D23" i="1"/>
  <c r="C23" i="1"/>
  <c r="F17" i="1"/>
  <c r="D17" i="1"/>
  <c r="E17" i="1" s="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E35" i="3" s="1"/>
  <c r="C35" i="3"/>
  <c r="F29" i="3"/>
  <c r="D29" i="3"/>
  <c r="C29" i="3"/>
  <c r="F22" i="3"/>
  <c r="D22" i="3"/>
  <c r="C22" i="3"/>
  <c r="F16" i="3"/>
  <c r="D16" i="3"/>
  <c r="E16" i="3" s="1"/>
  <c r="C16" i="3"/>
  <c r="F9" i="1"/>
  <c r="D9" i="1"/>
  <c r="C9" i="1"/>
  <c r="F8" i="3"/>
  <c r="F20" i="7"/>
  <c r="G20" i="7" s="1"/>
  <c r="D20" i="7"/>
  <c r="E20" i="7" s="1"/>
  <c r="C20" i="7"/>
  <c r="C14" i="7"/>
  <c r="D14" i="7"/>
  <c r="E14" i="7" s="1"/>
  <c r="F14" i="7"/>
  <c r="F8" i="7"/>
  <c r="G8" i="7" s="1"/>
  <c r="D8" i="7"/>
  <c r="E8" i="7" s="1"/>
  <c r="C8" i="7"/>
  <c r="R57" i="9"/>
  <c r="L57" i="9"/>
  <c r="M57" i="9" s="1"/>
  <c r="L51" i="9"/>
  <c r="M51" i="9" s="1"/>
  <c r="L45" i="9"/>
  <c r="M45" i="9" s="1"/>
  <c r="L39" i="9"/>
  <c r="L33" i="9"/>
  <c r="L27" i="9"/>
  <c r="L21" i="9"/>
  <c r="L9" i="9"/>
  <c r="I9" i="9"/>
  <c r="I15" i="9"/>
  <c r="C21" i="9"/>
  <c r="C15" i="9"/>
  <c r="C9" i="9"/>
  <c r="C33" i="9"/>
  <c r="C39" i="9"/>
  <c r="C45" i="9"/>
  <c r="C51" i="9"/>
  <c r="P57" i="9"/>
  <c r="O57" i="9"/>
  <c r="J57" i="9"/>
  <c r="K57" i="9" s="1"/>
  <c r="I57" i="9"/>
  <c r="F57" i="9"/>
  <c r="D57" i="9"/>
  <c r="C57" i="9"/>
  <c r="S45" i="9"/>
  <c r="R45" i="9"/>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O15" i="9"/>
  <c r="L15" i="9"/>
  <c r="J15" i="9"/>
  <c r="F15" i="9"/>
  <c r="D15" i="9"/>
  <c r="O9" i="9"/>
  <c r="F9" i="9"/>
  <c r="D9" i="9"/>
  <c r="R9" i="9"/>
  <c r="P9" i="9"/>
  <c r="J9" i="9"/>
  <c r="Q33" i="9" l="1"/>
  <c r="S51" i="9"/>
  <c r="Q15" i="9"/>
  <c r="K15" i="9"/>
  <c r="G14" i="7"/>
  <c r="G53" i="1"/>
  <c r="E47" i="1"/>
  <c r="E41" i="1"/>
  <c r="G29" i="1"/>
  <c r="E29" i="1"/>
  <c r="G29" i="3"/>
  <c r="E29"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<sst xmlns="http://schemas.openxmlformats.org/spreadsheetml/2006/main" count="977" uniqueCount="117">
  <si>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</si>
  <si>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</si>
  <si>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</si>
  <si>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</si>
  <si>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</si>
  <si>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</si>
  <si>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</si>
  <si>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</si>
  <si>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</si>
  <si>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</si>
  <si>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</si>
  <si>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</si>
  <si>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</si>
  <si>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</si>
  <si>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</si>
  <si>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</si>
  <si>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</si>
  <si>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</si>
  <si>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</si>
  <si>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</si>
  <si>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</si>
  <si>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</si>
  <si>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</si>
  <si>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</si>
  <si>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</si>
  <si>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</si>
  <si>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</si>
  <si>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</si>
  <si>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</si>
  <si>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</si>
  <si>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</si>
  <si>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</si>
  <si>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</si>
  <si>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</si>
  <si>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</si>
  <si>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</si>
  <si>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</si>
  <si>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</si>
  <si>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</si>
  <si>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</si>
  <si>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</si>
  <si>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</si>
  <si>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</si>
  <si>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</si>
  <si>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</si>
  <si>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</si>
  <si>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</si>
  <si>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</si>
  <si>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</si>
  <si>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</si>
  <si>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</si>
  <si>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</si>
  <si>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</si>
  <si>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</si>
  <si>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</si>
  <si>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</si>
  <si>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</si>
  <si>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</si>
  <si>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</si>
  <si>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</si>
  <si>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</si>
  <si>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</si>
  <si>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</si>
  <si>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</si>
  <si>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</si>
  <si>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</si>
  <si>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</si>
  <si>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</si>
  <si>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</si>
  <si>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</si>
  <si>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</si>
  <si>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</si>
  <si>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</si>
  <si>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</si>
  <si>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</si>
  <si>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</si>
  <si>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</si>
  <si>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</si>
  <si>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</si>
  <si>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</si>
  <si>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</si>
  <si>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</si>
  <si>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</si>
  <si>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</si>
  <si>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</si>
  <si>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</si>
  <si>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</si>
  <si>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</si>
  <si>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</si>
  <si>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</si>
  <si>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</si>
  <si>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</si>
  <si>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</si>
  <si>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</si>
  <si>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</si>
  <si>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</si>
  <si>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</si>
  <si>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</si>
  <si>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History</t>
  </si>
  <si>
    <t>History
Success and Retention Rates by Demographics</t>
  </si>
  <si>
    <t>History
Success and Retention Rates by Course</t>
  </si>
  <si>
    <t>History
Success and Retention Rates by Distance Education (DE) Status</t>
  </si>
  <si>
    <t>History
Success and Retention Rates by Distance Education Status and Race/Ethnicity</t>
  </si>
  <si>
    <t>History
Productivity</t>
  </si>
  <si>
    <t>HIST-100 : Early World History</t>
  </si>
  <si>
    <t>HIST-101 : Modern World History</t>
  </si>
  <si>
    <t>HIST-106 : Modern Western Civilization</t>
  </si>
  <si>
    <t>HIST-108 : Early American History</t>
  </si>
  <si>
    <t>HIST-109 : Modern American History</t>
  </si>
  <si>
    <t>HIST-118 : Chicano/Chicana Perspectives I</t>
  </si>
  <si>
    <t>HIST-119 : Us Hist: Chicano/A Perspect II</t>
  </si>
  <si>
    <t>HIST-123 : Women in Modern American Hist</t>
  </si>
  <si>
    <t>HIST-124 : History of California</t>
  </si>
  <si>
    <t>HIST-131 : Native American Perspective II</t>
  </si>
  <si>
    <t>HIST-132 : Kumeyaay I: Precontact - 1900</t>
  </si>
  <si>
    <t>HIST-133 : Kumeyaay Hist II:1900-Present</t>
  </si>
  <si>
    <t>HIST-181 : U.S. Hist Black Perspective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</si>
</sst>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1" fontId="0" fillId="0" borderId="6" xfId="0"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5" customWidth="1"/>
    <col min="2" max="2" width="90.7109375" style="61" customWidth="1"/>
  </cols>
  <sheetData>
    <row r="1" spans="1:2" x14ac:dyDescent="0.25">
      <c r="A1" s="63" t="s">
        <v>1</v>
      </c>
      <c r="B1" s="23" t="s">
        <v>59</v>
      </c>
    </row>
    <row r="2" spans="1:2" ht="30" customHeight="1" x14ac:dyDescent="0.25">
      <c r="A2" s="64" t="s">
        <v>58</v>
      </c>
      <c r="B2" s="62" t="s">
        <v>66</v>
      </c>
    </row>
    <row r="3" spans="1:2" ht="45" x14ac:dyDescent="0.25">
      <c r="A3" s="62" t="s">
        <v>46</v>
      </c>
      <c r="B3" s="62" t="s">
        <v>75</v>
      </c>
    </row>
    <row r="4" spans="1:2" x14ac:dyDescent="0.25">
      <c r="A4" s="124" t="s">
        <v>80</v>
      </c>
      <c r="B4" s="125"/>
    </row>
    <row r="5" spans="1:2" ht="30" customHeight="1" x14ac:dyDescent="0.25">
      <c r="A5" s="62" t="s">
        <v>47</v>
      </c>
      <c r="B5" s="62" t="s">
        <v>67</v>
      </c>
    </row>
    <row r="6" spans="1:2" ht="45" x14ac:dyDescent="0.25">
      <c r="A6" s="62" t="s">
        <v>44</v>
      </c>
      <c r="B6" s="62" t="s">
        <v>65</v>
      </c>
    </row>
    <row r="7" spans="1:2" ht="30" customHeight="1" x14ac:dyDescent="0.25">
      <c r="A7" s="62" t="s">
        <v>48</v>
      </c>
      <c r="B7" s="62" t="s">
        <v>64</v>
      </c>
    </row>
    <row r="8" spans="1:2" ht="45" customHeight="1" x14ac:dyDescent="0.25">
      <c r="A8" s="62" t="s">
        <v>0</v>
      </c>
      <c r="B8" s="62" t="s">
        <v>63</v>
      </c>
    </row>
    <row r="9" spans="1:2" ht="60" customHeight="1" x14ac:dyDescent="0.25">
      <c r="A9" s="62" t="s">
        <v>45</v>
      </c>
      <c r="B9" s="62" t="s">
        <v>81</v>
      </c>
    </row>
    <row r="10" spans="1:2" x14ac:dyDescent="0.25">
      <c r="A10" s="124" t="s">
        <v>79</v>
      </c>
      <c r="B10" s="125"/>
    </row>
    <row r="11" spans="1:2" ht="30" customHeight="1" x14ac:dyDescent="0.25">
      <c r="A11" s="62" t="s">
        <v>42</v>
      </c>
      <c r="B11" s="62" t="s">
        <v>61</v>
      </c>
    </row>
    <row r="12" spans="1:2" ht="30" customHeight="1" x14ac:dyDescent="0.25">
      <c r="A12" s="62" t="s">
        <v>50</v>
      </c>
      <c r="B12" s="62" t="s">
        <v>60</v>
      </c>
    </row>
    <row r="13" spans="1:2" ht="30" customHeight="1" x14ac:dyDescent="0.25">
      <c r="A13" s="62" t="s">
        <v>49</v>
      </c>
      <c r="B13" s="62" t="s">
        <v>62</v>
      </c>
    </row>
    <row r="14" spans="1:2" x14ac:dyDescent="0.25">
      <c r="A14" s="124" t="s">
        <v>78</v>
      </c>
      <c r="B14" s="125"/>
    </row>
    <row r="15" spans="1:2" ht="30" customHeight="1" x14ac:dyDescent="0.25">
      <c r="A15" s="62" t="s">
        <v>30</v>
      </c>
      <c r="B15" s="62" t="s">
        <v>82</v>
      </c>
    </row>
    <row r="16" spans="1:2" ht="30" customHeight="1" x14ac:dyDescent="0.25">
      <c r="A16" s="62" t="s">
        <v>68</v>
      </c>
      <c r="B16" s="62" t="s">
        <v>69</v>
      </c>
    </row>
    <row r="17" spans="1:2" ht="60" x14ac:dyDescent="0.25">
      <c r="A17" s="62" t="s">
        <v>83</v>
      </c>
      <c r="B17" s="62" t="s">
        <v>70</v>
      </c>
    </row>
    <row r="18" spans="1:2" ht="75" x14ac:dyDescent="0.25">
      <c r="A18" s="62" t="s">
        <v>84</v>
      </c>
      <c r="B18" s="62" t="s">
        <v>71</v>
      </c>
    </row>
    <row r="19" spans="1:2" ht="30" customHeight="1" x14ac:dyDescent="0.25">
      <c r="A19" s="62" t="s">
        <v>88</v>
      </c>
      <c r="B19" s="62" t="s">
        <v>74</v>
      </c>
    </row>
    <row r="20" spans="1:2" ht="60" x14ac:dyDescent="0.25">
      <c r="A20" s="62" t="s">
        <v>32</v>
      </c>
      <c r="B20" s="62" t="s">
        <v>73</v>
      </c>
    </row>
    <row r="21" spans="1:2" ht="30" customHeight="1" x14ac:dyDescent="0.25">
      <c r="A21" s="62" t="s">
        <v>85</v>
      </c>
      <c r="B21" s="62" t="s">
        <v>72</v>
      </c>
    </row>
    <row r="22" spans="1:2" ht="45" customHeight="1" x14ac:dyDescent="0.25">
      <c r="A22" s="62" t="s">
        <v>46</v>
      </c>
      <c r="B22" s="62" t="s">
        <v>75</v>
      </c>
    </row>
    <row r="23" spans="1:2" ht="30" customHeight="1" x14ac:dyDescent="0.25">
      <c r="A23" s="62" t="s">
        <v>33</v>
      </c>
      <c r="B23" s="62" t="s">
        <v>76</v>
      </c>
    </row>
    <row r="24" spans="1:2" ht="30" customHeight="1" x14ac:dyDescent="0.25">
      <c r="A24" s="62" t="s">
        <v>34</v>
      </c>
      <c r="B24" s="62"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1"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58</v>
      </c>
      <c r="B2" s="127"/>
      <c r="C2" s="127"/>
      <c r="D2" s="127"/>
      <c r="E2" s="127"/>
      <c r="F2" s="127"/>
      <c r="G2" s="127"/>
      <c r="H2" s="127"/>
      <c r="I2" s="127"/>
      <c r="J2" s="127"/>
      <c r="K2" s="127"/>
      <c r="L2" s="127"/>
      <c r="M2" s="127"/>
    </row>
    <row r="3" spans="1:13" s="24" customFormat="1" ht="30" x14ac:dyDescent="0.25">
      <c r="A3" s="52" t="s">
        <v>7</v>
      </c>
      <c r="B3" s="128" t="s">
        <v>91</v>
      </c>
      <c r="C3" s="128"/>
      <c r="D3" s="128" t="s">
        <v>92</v>
      </c>
      <c r="E3" s="128"/>
      <c r="F3" s="128" t="s">
        <v>93</v>
      </c>
      <c r="G3" s="128"/>
      <c r="H3" s="128" t="s">
        <v>94</v>
      </c>
      <c r="I3" s="128"/>
      <c r="J3" s="128" t="s">
        <v>95</v>
      </c>
      <c r="K3" s="128"/>
      <c r="L3" s="51" t="s">
        <v>28</v>
      </c>
      <c r="M3" s="51" t="s">
        <v>96</v>
      </c>
    </row>
    <row r="4" spans="1:13" x14ac:dyDescent="0.25">
      <c r="A4" s="16" t="s">
        <v>8</v>
      </c>
      <c r="B4" s="113">
        <v>473</v>
      </c>
      <c r="C4" s="9">
        <f>IFERROR(B4/B$7, "--")</f>
        <v>0.51357220412595006</v>
      </c>
      <c r="D4" s="113">
        <v>432</v>
      </c>
      <c r="E4" s="9">
        <f t="shared" ref="E4:E6" si="0">IFERROR(D4/D$7, "--")</f>
        <v>0.48053392658509453</v>
      </c>
      <c r="F4" s="113">
        <v>404</v>
      </c>
      <c r="G4" s="9">
        <f t="shared" ref="G4:G6" si="1">IFERROR(F4/F$7, "--")</f>
        <v>0.505</v>
      </c>
      <c r="H4" s="113">
        <v>365</v>
      </c>
      <c r="I4" s="9">
        <f t="shared" ref="I4:I6" si="2">IFERROR(H4/H$7, "--")</f>
        <v>0.49457994579945802</v>
      </c>
      <c r="J4" s="113">
        <v>328</v>
      </c>
      <c r="K4" s="9">
        <f t="shared" ref="K4:K6" si="3">IFERROR(J4/J$7, "--")</f>
        <v>0.49397590361445781</v>
      </c>
      <c r="L4" s="9">
        <f>IFERROR((J4-B4)/B4, "--")</f>
        <v>-0.30655391120507397</v>
      </c>
      <c r="M4" s="112"/>
    </row>
    <row r="5" spans="1:13" x14ac:dyDescent="0.25">
      <c r="A5" s="16" t="s">
        <v>9</v>
      </c>
      <c r="B5" s="113">
        <v>445</v>
      </c>
      <c r="C5" s="9">
        <f t="shared" ref="C5" si="4">IFERROR(B5/B$7, "--")</f>
        <v>0.48317046688382193</v>
      </c>
      <c r="D5" s="113">
        <v>453</v>
      </c>
      <c r="E5" s="9">
        <f t="shared" si="0"/>
        <v>0.50389321468298109</v>
      </c>
      <c r="F5" s="113">
        <v>388</v>
      </c>
      <c r="G5" s="9">
        <f>IFERROR(F5/F$7, "--")</f>
        <v>0.48499999999999999</v>
      </c>
      <c r="H5" s="113">
        <v>358</v>
      </c>
      <c r="I5" s="9">
        <f t="shared" si="2"/>
        <v>0.48509485094850946</v>
      </c>
      <c r="J5" s="113">
        <v>326</v>
      </c>
      <c r="K5" s="9">
        <f t="shared" si="3"/>
        <v>0.49096385542168675</v>
      </c>
      <c r="L5" s="9">
        <f>IFERROR((J5-B5)/B5, "--")</f>
        <v>-0.26741573033707866</v>
      </c>
      <c r="M5" s="112"/>
    </row>
    <row r="6" spans="1:13" x14ac:dyDescent="0.25">
      <c r="A6" s="16" t="s">
        <v>10</v>
      </c>
      <c r="B6" s="113">
        <v>3</v>
      </c>
      <c r="C6" s="9">
        <f>IFERROR(B6/B$7, "--")</f>
        <v>3.2573289902280132E-3</v>
      </c>
      <c r="D6" s="113">
        <v>14</v>
      </c>
      <c r="E6" s="9">
        <f t="shared" si="0"/>
        <v>1.557285873192436E-2</v>
      </c>
      <c r="F6" s="113">
        <v>8</v>
      </c>
      <c r="G6" s="9">
        <f t="shared" si="1"/>
        <v>0.01</v>
      </c>
      <c r="H6" s="113">
        <v>15</v>
      </c>
      <c r="I6" s="9">
        <f t="shared" si="2"/>
        <v>2.032520325203252E-2</v>
      </c>
      <c r="J6" s="113">
        <v>10</v>
      </c>
      <c r="K6" s="9">
        <f t="shared" si="3"/>
        <v>1.5060240963855422E-2</v>
      </c>
      <c r="L6" s="9">
        <f>IFERROR((J6-B6)/B6, "--")</f>
        <v>2.3333333333333335</v>
      </c>
      <c r="M6" s="112"/>
    </row>
    <row r="7" spans="1:13" x14ac:dyDescent="0.25">
      <c r="A7" s="102" t="s">
        <v>27</v>
      </c>
      <c r="B7" s="17">
        <f t="shared" ref="B7:K7" si="5">IFERROR(SUM(B4:B6), "--")</f>
        <v>921</v>
      </c>
      <c r="C7" s="18">
        <f t="shared" si="5"/>
        <v>1</v>
      </c>
      <c r="D7" s="17">
        <f t="shared" si="5"/>
        <v>899</v>
      </c>
      <c r="E7" s="18">
        <f t="shared" si="5"/>
        <v>1</v>
      </c>
      <c r="F7" s="17">
        <f t="shared" si="5"/>
        <v>800</v>
      </c>
      <c r="G7" s="18">
        <f t="shared" si="5"/>
        <v>1</v>
      </c>
      <c r="H7" s="17">
        <f t="shared" si="5"/>
        <v>738</v>
      </c>
      <c r="I7" s="18">
        <f t="shared" si="5"/>
        <v>1</v>
      </c>
      <c r="J7" s="17">
        <f t="shared" si="5"/>
        <v>664</v>
      </c>
      <c r="K7" s="18">
        <f t="shared" si="5"/>
        <v>1</v>
      </c>
      <c r="L7" s="18">
        <f>IFERROR((J7-B7)/B7, "--")</f>
        <v>-0.27904451682953313</v>
      </c>
      <c r="M7" s="112"/>
    </row>
    <row r="8" spans="1:13" s="24" customFormat="1" ht="30" x14ac:dyDescent="0.25">
      <c r="A8" s="52" t="s">
        <v>19</v>
      </c>
      <c r="B8" s="128" t="s">
        <v>91</v>
      </c>
      <c r="C8" s="128"/>
      <c r="D8" s="128" t="s">
        <v>92</v>
      </c>
      <c r="E8" s="128"/>
      <c r="F8" s="128" t="s">
        <v>93</v>
      </c>
      <c r="G8" s="128"/>
      <c r="H8" s="128" t="s">
        <v>94</v>
      </c>
      <c r="I8" s="128"/>
      <c r="J8" s="128" t="s">
        <v>95</v>
      </c>
      <c r="K8" s="128"/>
      <c r="L8" s="51" t="s">
        <v>28</v>
      </c>
      <c r="M8" s="51" t="s">
        <v>96</v>
      </c>
    </row>
    <row r="9" spans="1:13" x14ac:dyDescent="0.25">
      <c r="A9" s="16" t="s">
        <v>11</v>
      </c>
      <c r="B9" s="113">
        <v>63</v>
      </c>
      <c r="C9" s="9">
        <f t="shared" ref="C9:C17" si="6">IFERROR(B9/B$18, "--")</f>
        <v>6.8403908794788276E-2</v>
      </c>
      <c r="D9" s="113">
        <v>55</v>
      </c>
      <c r="E9" s="9">
        <f>IFERROR(D9/D$18, "--")</f>
        <v>6.1179087875417128E-2</v>
      </c>
      <c r="F9" s="113">
        <v>50</v>
      </c>
      <c r="G9" s="9">
        <f t="shared" ref="G9:G17" si="7">IFERROR(F9/F$18, "--")</f>
        <v>6.25E-2</v>
      </c>
      <c r="H9" s="113">
        <v>48</v>
      </c>
      <c r="I9" s="9">
        <f t="shared" ref="I9:I17" si="8">IFERROR(H9/H$18, "--")</f>
        <v>6.5040650406504072E-2</v>
      </c>
      <c r="J9" s="113">
        <v>28</v>
      </c>
      <c r="K9" s="9">
        <f t="shared" ref="K9:K17" si="9">IFERROR(J9/J$18, "--")</f>
        <v>4.2168674698795178E-2</v>
      </c>
      <c r="L9" s="9">
        <f t="shared" ref="L9:L17" si="10">IFERROR((J9-B9)/B9, "--")</f>
        <v>-0.55555555555555558</v>
      </c>
      <c r="M9" s="112"/>
    </row>
    <row r="10" spans="1:13" x14ac:dyDescent="0.25">
      <c r="A10" s="16" t="s">
        <v>12</v>
      </c>
      <c r="B10" s="113">
        <v>7</v>
      </c>
      <c r="C10" s="9">
        <f t="shared" si="6"/>
        <v>7.6004343105320303E-3</v>
      </c>
      <c r="D10" s="113">
        <v>17</v>
      </c>
      <c r="E10" s="9">
        <f t="shared" ref="E10:E17" si="11">IFERROR(D10/D$18, "--")</f>
        <v>1.8909899888765295E-2</v>
      </c>
      <c r="F10" s="113">
        <v>8</v>
      </c>
      <c r="G10" s="9">
        <f t="shared" si="7"/>
        <v>0.01</v>
      </c>
      <c r="H10" s="113">
        <v>17</v>
      </c>
      <c r="I10" s="9">
        <f t="shared" si="8"/>
        <v>2.3035230352303523E-2</v>
      </c>
      <c r="J10" s="113">
        <v>3</v>
      </c>
      <c r="K10" s="9">
        <f>IFERROR(J10/J$18, "--")</f>
        <v>4.5180722891566263E-3</v>
      </c>
      <c r="L10" s="9">
        <f>IFERROR((J10-B10)/B10, "--")</f>
        <v>-0.5714285714285714</v>
      </c>
      <c r="M10" s="112"/>
    </row>
    <row r="11" spans="1:13" x14ac:dyDescent="0.25">
      <c r="A11" s="16" t="s">
        <v>13</v>
      </c>
      <c r="B11" s="113">
        <v>20</v>
      </c>
      <c r="C11" s="9">
        <f t="shared" si="6"/>
        <v>2.1715526601520086E-2</v>
      </c>
      <c r="D11" s="113">
        <v>24</v>
      </c>
      <c r="E11" s="9">
        <f t="shared" si="11"/>
        <v>2.6696329254727477E-2</v>
      </c>
      <c r="F11" s="113">
        <v>16</v>
      </c>
      <c r="G11" s="9">
        <f t="shared" si="7"/>
        <v>0.02</v>
      </c>
      <c r="H11" s="113">
        <v>17</v>
      </c>
      <c r="I11" s="9">
        <f t="shared" si="8"/>
        <v>2.3035230352303523E-2</v>
      </c>
      <c r="J11" s="113">
        <v>15</v>
      </c>
      <c r="K11" s="9">
        <f t="shared" si="9"/>
        <v>2.2590361445783132E-2</v>
      </c>
      <c r="L11" s="9">
        <f t="shared" si="10"/>
        <v>-0.25</v>
      </c>
      <c r="M11" s="112"/>
    </row>
    <row r="12" spans="1:13" x14ac:dyDescent="0.25">
      <c r="A12" s="16" t="s">
        <v>14</v>
      </c>
      <c r="B12" s="113">
        <v>23</v>
      </c>
      <c r="C12" s="9">
        <f t="shared" si="6"/>
        <v>2.4972855591748101E-2</v>
      </c>
      <c r="D12" s="113">
        <v>22</v>
      </c>
      <c r="E12" s="9">
        <f t="shared" si="11"/>
        <v>2.4471635150166853E-2</v>
      </c>
      <c r="F12" s="113">
        <v>17</v>
      </c>
      <c r="G12" s="9">
        <f t="shared" si="7"/>
        <v>2.1250000000000002E-2</v>
      </c>
      <c r="H12" s="113">
        <v>16</v>
      </c>
      <c r="I12" s="9">
        <f t="shared" si="8"/>
        <v>2.1680216802168022E-2</v>
      </c>
      <c r="J12" s="113">
        <v>17</v>
      </c>
      <c r="K12" s="9">
        <f t="shared" si="9"/>
        <v>2.5602409638554216E-2</v>
      </c>
      <c r="L12" s="9">
        <f t="shared" si="10"/>
        <v>-0.2608695652173913</v>
      </c>
      <c r="M12" s="112"/>
    </row>
    <row r="13" spans="1:13" x14ac:dyDescent="0.25">
      <c r="A13" s="16" t="s">
        <v>87</v>
      </c>
      <c r="B13" s="113">
        <v>355</v>
      </c>
      <c r="C13" s="9">
        <f t="shared" si="6"/>
        <v>0.38545059717698155</v>
      </c>
      <c r="D13" s="113">
        <v>349</v>
      </c>
      <c r="E13" s="9">
        <f t="shared" si="11"/>
        <v>0.38820912124582868</v>
      </c>
      <c r="F13" s="113">
        <v>308</v>
      </c>
      <c r="G13" s="9">
        <f t="shared" si="7"/>
        <v>0.38500000000000001</v>
      </c>
      <c r="H13" s="113">
        <v>273</v>
      </c>
      <c r="I13" s="9">
        <f t="shared" si="8"/>
        <v>0.36991869918699188</v>
      </c>
      <c r="J13" s="113">
        <v>258</v>
      </c>
      <c r="K13" s="9">
        <f t="shared" si="9"/>
        <v>0.38855421686746988</v>
      </c>
      <c r="L13" s="9">
        <f t="shared" si="10"/>
        <v>-0.27323943661971833</v>
      </c>
      <c r="M13" s="112"/>
    </row>
    <row r="14" spans="1:13" x14ac:dyDescent="0.25">
      <c r="A14" s="16" t="s">
        <v>15</v>
      </c>
      <c r="B14" s="113">
        <v>1</v>
      </c>
      <c r="C14" s="9">
        <f t="shared" si="6"/>
        <v>1.0857763300760044E-3</v>
      </c>
      <c r="D14" s="113">
        <v>5</v>
      </c>
      <c r="E14" s="9">
        <f t="shared" si="11"/>
        <v>5.5617352614015575E-3</v>
      </c>
      <c r="F14" s="113">
        <v>4</v>
      </c>
      <c r="G14" s="9">
        <f t="shared" si="7"/>
        <v>5.0000000000000001E-3</v>
      </c>
      <c r="H14" s="113">
        <v>3</v>
      </c>
      <c r="I14" s="9">
        <f t="shared" si="8"/>
        <v>4.0650406504065045E-3</v>
      </c>
      <c r="J14" s="113">
        <v>2</v>
      </c>
      <c r="K14" s="9">
        <f t="shared" si="9"/>
        <v>3.0120481927710845E-3</v>
      </c>
      <c r="L14" s="9">
        <f t="shared" si="10"/>
        <v>1</v>
      </c>
      <c r="M14" s="112"/>
    </row>
    <row r="15" spans="1:13" x14ac:dyDescent="0.25">
      <c r="A15" s="16" t="s">
        <v>16</v>
      </c>
      <c r="B15" s="113">
        <v>379</v>
      </c>
      <c r="C15" s="9">
        <f t="shared" si="6"/>
        <v>0.41150922909880566</v>
      </c>
      <c r="D15" s="113">
        <v>375</v>
      </c>
      <c r="E15" s="9">
        <f t="shared" si="11"/>
        <v>0.41713014460511677</v>
      </c>
      <c r="F15" s="113">
        <v>335</v>
      </c>
      <c r="G15" s="9">
        <f t="shared" si="7"/>
        <v>0.41875000000000001</v>
      </c>
      <c r="H15" s="113">
        <v>305</v>
      </c>
      <c r="I15" s="9">
        <f t="shared" si="8"/>
        <v>0.41327913279132789</v>
      </c>
      <c r="J15" s="113">
        <v>291</v>
      </c>
      <c r="K15" s="9">
        <f t="shared" si="9"/>
        <v>0.43825301204819278</v>
      </c>
      <c r="L15" s="9">
        <f t="shared" si="10"/>
        <v>-0.23218997361477572</v>
      </c>
      <c r="M15" s="112"/>
    </row>
    <row r="16" spans="1:13" x14ac:dyDescent="0.25">
      <c r="A16" s="16" t="s">
        <v>17</v>
      </c>
      <c r="B16" s="113">
        <v>60</v>
      </c>
      <c r="C16" s="9">
        <f t="shared" si="6"/>
        <v>6.5146579804560262E-2</v>
      </c>
      <c r="D16" s="113">
        <v>47</v>
      </c>
      <c r="E16" s="9">
        <f t="shared" si="11"/>
        <v>5.2280311457174641E-2</v>
      </c>
      <c r="F16" s="113">
        <v>58</v>
      </c>
      <c r="G16" s="9">
        <f t="shared" si="7"/>
        <v>7.2499999999999995E-2</v>
      </c>
      <c r="H16" s="113">
        <v>53</v>
      </c>
      <c r="I16" s="9">
        <f t="shared" si="8"/>
        <v>7.1815718157181574E-2</v>
      </c>
      <c r="J16" s="113">
        <v>47</v>
      </c>
      <c r="K16" s="9">
        <f t="shared" si="9"/>
        <v>7.0783132530120488E-2</v>
      </c>
      <c r="L16" s="9">
        <f t="shared" si="10"/>
        <v>-0.21666666666666667</v>
      </c>
      <c r="M16" s="112"/>
    </row>
    <row r="17" spans="1:13" x14ac:dyDescent="0.25">
      <c r="A17" s="16" t="s">
        <v>18</v>
      </c>
      <c r="B17" s="113">
        <v>13</v>
      </c>
      <c r="C17" s="9">
        <f t="shared" si="6"/>
        <v>1.4115092290988056E-2</v>
      </c>
      <c r="D17" s="113">
        <v>5</v>
      </c>
      <c r="E17" s="9">
        <f t="shared" si="11"/>
        <v>5.5617352614015575E-3</v>
      </c>
      <c r="F17" s="113">
        <v>4</v>
      </c>
      <c r="G17" s="9">
        <f t="shared" si="7"/>
        <v>5.0000000000000001E-3</v>
      </c>
      <c r="H17" s="113">
        <v>6</v>
      </c>
      <c r="I17" s="9">
        <f t="shared" si="8"/>
        <v>8.130081300813009E-3</v>
      </c>
      <c r="J17" s="113">
        <v>3</v>
      </c>
      <c r="K17" s="9">
        <f t="shared" si="9"/>
        <v>4.5180722891566263E-3</v>
      </c>
      <c r="L17" s="9">
        <f t="shared" si="10"/>
        <v>-0.76923076923076927</v>
      </c>
      <c r="M17" s="112"/>
    </row>
    <row r="18" spans="1:13" x14ac:dyDescent="0.25">
      <c r="A18" s="102" t="s">
        <v>27</v>
      </c>
      <c r="B18" s="17">
        <f t="shared" ref="B18:K18" si="12">IFERROR(SUM(B9:B17), "--")</f>
        <v>921</v>
      </c>
      <c r="C18" s="18">
        <f t="shared" si="12"/>
        <v>1</v>
      </c>
      <c r="D18" s="17">
        <f t="shared" si="12"/>
        <v>899</v>
      </c>
      <c r="E18" s="18">
        <f t="shared" si="12"/>
        <v>1</v>
      </c>
      <c r="F18" s="17">
        <f t="shared" si="12"/>
        <v>800</v>
      </c>
      <c r="G18" s="18">
        <f t="shared" si="12"/>
        <v>1</v>
      </c>
      <c r="H18" s="17">
        <f t="shared" si="12"/>
        <v>738</v>
      </c>
      <c r="I18" s="18">
        <f t="shared" si="12"/>
        <v>1</v>
      </c>
      <c r="J18" s="17">
        <f t="shared" si="12"/>
        <v>664</v>
      </c>
      <c r="K18" s="18">
        <f t="shared" si="12"/>
        <v>0.99999999999999989</v>
      </c>
      <c r="L18" s="18">
        <f>IFERROR((J18-B18)/B18, "--")</f>
        <v>-0.27904451682953313</v>
      </c>
      <c r="M18" s="112"/>
    </row>
    <row r="19" spans="1:13" s="24" customFormat="1" ht="30" x14ac:dyDescent="0.25">
      <c r="A19" s="52" t="s">
        <v>2</v>
      </c>
      <c r="B19" s="128" t="s">
        <v>91</v>
      </c>
      <c r="C19" s="128"/>
      <c r="D19" s="128" t="s">
        <v>92</v>
      </c>
      <c r="E19" s="128"/>
      <c r="F19" s="128" t="s">
        <v>93</v>
      </c>
      <c r="G19" s="128"/>
      <c r="H19" s="128" t="s">
        <v>94</v>
      </c>
      <c r="I19" s="128"/>
      <c r="J19" s="128" t="s">
        <v>95</v>
      </c>
      <c r="K19" s="128"/>
      <c r="L19" s="51" t="s">
        <v>28</v>
      </c>
      <c r="M19" s="51" t="s">
        <v>96</v>
      </c>
    </row>
    <row r="20" spans="1:13" x14ac:dyDescent="0.25">
      <c r="A20" s="16" t="s">
        <v>3</v>
      </c>
      <c r="B20" s="113">
        <v>277</v>
      </c>
      <c r="C20" s="9">
        <f>IFERROR(B20/B$24, "--")</f>
        <v>0.30076004343105323</v>
      </c>
      <c r="D20" s="113">
        <v>279</v>
      </c>
      <c r="E20" s="9">
        <f t="shared" ref="E20:E23" si="13">IFERROR(D20/D$24, "--")</f>
        <v>0.31034482758620691</v>
      </c>
      <c r="F20" s="113">
        <v>235</v>
      </c>
      <c r="G20" s="9">
        <f t="shared" ref="G20:G23" si="14">IFERROR(F20/F$24, "--")</f>
        <v>0.29375000000000001</v>
      </c>
      <c r="H20" s="113">
        <v>201</v>
      </c>
      <c r="I20" s="9">
        <f t="shared" ref="I20:I23" si="15">IFERROR(H20/H$24, "--")</f>
        <v>0.27235772357723576</v>
      </c>
      <c r="J20" s="113">
        <v>179</v>
      </c>
      <c r="K20" s="9">
        <f t="shared" ref="K20:K23" si="16">IFERROR(J20/J$24, "--")</f>
        <v>0.26957831325301207</v>
      </c>
      <c r="L20" s="9">
        <f t="shared" ref="L20:L24" si="17">IFERROR((J20-B20)/B20, "--")</f>
        <v>-0.35379061371841153</v>
      </c>
      <c r="M20" s="112"/>
    </row>
    <row r="21" spans="1:13" x14ac:dyDescent="0.25">
      <c r="A21" s="16" t="s">
        <v>4</v>
      </c>
      <c r="B21" s="113">
        <v>416</v>
      </c>
      <c r="C21" s="9">
        <f t="shared" ref="C21:C23" si="18">IFERROR(B21/B$24, "--")</f>
        <v>0.45168295331161779</v>
      </c>
      <c r="D21" s="113">
        <v>415</v>
      </c>
      <c r="E21" s="9">
        <f t="shared" si="13"/>
        <v>0.46162402669632924</v>
      </c>
      <c r="F21" s="113">
        <v>352</v>
      </c>
      <c r="G21" s="9">
        <f t="shared" si="14"/>
        <v>0.44</v>
      </c>
      <c r="H21" s="113">
        <v>332</v>
      </c>
      <c r="I21" s="9">
        <f t="shared" si="15"/>
        <v>0.44986449864498645</v>
      </c>
      <c r="J21" s="113">
        <v>299</v>
      </c>
      <c r="K21" s="9">
        <f t="shared" si="16"/>
        <v>0.4503012048192771</v>
      </c>
      <c r="L21" s="9">
        <f t="shared" si="17"/>
        <v>-0.28125</v>
      </c>
      <c r="M21" s="112"/>
    </row>
    <row r="22" spans="1:13" x14ac:dyDescent="0.25">
      <c r="A22" s="16" t="s">
        <v>5</v>
      </c>
      <c r="B22" s="113">
        <v>180</v>
      </c>
      <c r="C22" s="9">
        <f t="shared" si="18"/>
        <v>0.19543973941368079</v>
      </c>
      <c r="D22" s="113">
        <v>161</v>
      </c>
      <c r="E22" s="9">
        <f t="shared" si="13"/>
        <v>0.17908787541713014</v>
      </c>
      <c r="F22" s="113">
        <v>153</v>
      </c>
      <c r="G22" s="9">
        <f t="shared" si="14"/>
        <v>0.19125</v>
      </c>
      <c r="H22" s="113">
        <v>142</v>
      </c>
      <c r="I22" s="9">
        <f t="shared" si="15"/>
        <v>0.19241192411924118</v>
      </c>
      <c r="J22" s="113">
        <v>127</v>
      </c>
      <c r="K22" s="9">
        <f t="shared" si="16"/>
        <v>0.19126506024096385</v>
      </c>
      <c r="L22" s="9">
        <f t="shared" si="17"/>
        <v>-0.29444444444444445</v>
      </c>
      <c r="M22" s="112"/>
    </row>
    <row r="23" spans="1:13" x14ac:dyDescent="0.25">
      <c r="A23" s="16" t="s">
        <v>6</v>
      </c>
      <c r="B23" s="113">
        <v>48</v>
      </c>
      <c r="C23" s="9">
        <f t="shared" si="18"/>
        <v>5.2117263843648211E-2</v>
      </c>
      <c r="D23" s="113">
        <v>44</v>
      </c>
      <c r="E23" s="9">
        <f t="shared" si="13"/>
        <v>4.8943270300333706E-2</v>
      </c>
      <c r="F23" s="113">
        <v>60</v>
      </c>
      <c r="G23" s="9">
        <f t="shared" si="14"/>
        <v>7.4999999999999997E-2</v>
      </c>
      <c r="H23" s="113">
        <v>63</v>
      </c>
      <c r="I23" s="9">
        <f t="shared" si="15"/>
        <v>8.5365853658536592E-2</v>
      </c>
      <c r="J23" s="113">
        <v>59</v>
      </c>
      <c r="K23" s="9">
        <f t="shared" si="16"/>
        <v>8.8855421686746983E-2</v>
      </c>
      <c r="L23" s="9">
        <f t="shared" si="17"/>
        <v>0.22916666666666666</v>
      </c>
      <c r="M23" s="112"/>
    </row>
    <row r="24" spans="1:13" x14ac:dyDescent="0.25">
      <c r="A24" s="102" t="s">
        <v>27</v>
      </c>
      <c r="B24" s="17">
        <f t="shared" ref="B24:K24" si="19">IFERROR(SUM(B20:B23), "--")</f>
        <v>921</v>
      </c>
      <c r="C24" s="18">
        <f t="shared" si="19"/>
        <v>1</v>
      </c>
      <c r="D24" s="17">
        <f t="shared" si="19"/>
        <v>899</v>
      </c>
      <c r="E24" s="18">
        <f t="shared" si="19"/>
        <v>1</v>
      </c>
      <c r="F24" s="17">
        <f t="shared" si="19"/>
        <v>800</v>
      </c>
      <c r="G24" s="18">
        <f t="shared" si="19"/>
        <v>1</v>
      </c>
      <c r="H24" s="17">
        <f t="shared" si="19"/>
        <v>738</v>
      </c>
      <c r="I24" s="18">
        <f t="shared" si="19"/>
        <v>0.99999999999999989</v>
      </c>
      <c r="J24" s="17">
        <f t="shared" si="19"/>
        <v>664</v>
      </c>
      <c r="K24" s="18">
        <f t="shared" si="19"/>
        <v>1</v>
      </c>
      <c r="L24" s="18">
        <f t="shared" si="17"/>
        <v>-0.27904451682953313</v>
      </c>
      <c r="M24" s="112"/>
    </row>
    <row r="25" spans="1:13" s="24" customFormat="1" ht="30" x14ac:dyDescent="0.25">
      <c r="A25" s="52" t="s">
        <v>52</v>
      </c>
      <c r="B25" s="128" t="s">
        <v>91</v>
      </c>
      <c r="C25" s="128"/>
      <c r="D25" s="128" t="s">
        <v>92</v>
      </c>
      <c r="E25" s="128"/>
      <c r="F25" s="128" t="s">
        <v>93</v>
      </c>
      <c r="G25" s="128"/>
      <c r="H25" s="128" t="s">
        <v>94</v>
      </c>
      <c r="I25" s="128"/>
      <c r="J25" s="128" t="s">
        <v>95</v>
      </c>
      <c r="K25" s="128"/>
      <c r="L25" s="51" t="s">
        <v>28</v>
      </c>
      <c r="M25" s="51" t="s">
        <v>96</v>
      </c>
    </row>
    <row r="26" spans="1:13" x14ac:dyDescent="0.25">
      <c r="A26" s="16" t="s">
        <v>20</v>
      </c>
      <c r="B26" s="113">
        <v>550</v>
      </c>
      <c r="C26" s="9">
        <f>IFERROR(B26/B$31, "--")</f>
        <v>0.59717698154180243</v>
      </c>
      <c r="D26" s="113">
        <v>546</v>
      </c>
      <c r="E26" s="9">
        <f t="shared" ref="E26:E30" si="20">IFERROR(D26/D$31, "--")</f>
        <v>0.60734149054505004</v>
      </c>
      <c r="F26" s="113">
        <v>521</v>
      </c>
      <c r="G26" s="9">
        <f t="shared" ref="G26:G30" si="21">IFERROR(F26/F$31, "--")</f>
        <v>0.65125</v>
      </c>
      <c r="H26" s="113">
        <v>473</v>
      </c>
      <c r="I26" s="9">
        <f t="shared" ref="I26:I30" si="22">IFERROR(H26/H$31, "--")</f>
        <v>0.64092140921409213</v>
      </c>
      <c r="J26" s="113">
        <v>418</v>
      </c>
      <c r="K26" s="9">
        <f t="shared" ref="K26:K30" si="23">IFERROR(J26/J$31, "--")</f>
        <v>0.62951807228915657</v>
      </c>
      <c r="L26" s="9">
        <f t="shared" ref="L26:L31" si="24">IFERROR((J26-B26)/B26, "--")</f>
        <v>-0.24</v>
      </c>
      <c r="M26" s="112"/>
    </row>
    <row r="27" spans="1:13" x14ac:dyDescent="0.25">
      <c r="A27" s="16" t="s">
        <v>21</v>
      </c>
      <c r="B27" s="113">
        <v>180</v>
      </c>
      <c r="C27" s="9">
        <f t="shared" ref="C27:C30" si="25">IFERROR(B27/B$31, "--")</f>
        <v>0.19543973941368079</v>
      </c>
      <c r="D27" s="113">
        <v>165</v>
      </c>
      <c r="E27" s="9">
        <f t="shared" si="20"/>
        <v>0.18353726362625139</v>
      </c>
      <c r="F27" s="113">
        <v>147</v>
      </c>
      <c r="G27" s="9">
        <f t="shared" si="21"/>
        <v>0.18375</v>
      </c>
      <c r="H27" s="113">
        <v>129</v>
      </c>
      <c r="I27" s="9">
        <f t="shared" si="22"/>
        <v>0.17479674796747968</v>
      </c>
      <c r="J27" s="113">
        <v>115</v>
      </c>
      <c r="K27" s="9">
        <f t="shared" si="23"/>
        <v>0.17319277108433734</v>
      </c>
      <c r="L27" s="9">
        <f t="shared" si="24"/>
        <v>-0.3611111111111111</v>
      </c>
      <c r="M27" s="112"/>
    </row>
    <row r="28" spans="1:13" x14ac:dyDescent="0.25">
      <c r="A28" s="16" t="s">
        <v>22</v>
      </c>
      <c r="B28" s="113">
        <v>82</v>
      </c>
      <c r="C28" s="9">
        <f t="shared" si="25"/>
        <v>8.9033659066232354E-2</v>
      </c>
      <c r="D28" s="113">
        <v>80</v>
      </c>
      <c r="E28" s="9">
        <f t="shared" si="20"/>
        <v>8.8987764182424919E-2</v>
      </c>
      <c r="F28" s="113">
        <v>61</v>
      </c>
      <c r="G28" s="9">
        <f t="shared" si="21"/>
        <v>7.6249999999999998E-2</v>
      </c>
      <c r="H28" s="113">
        <v>73</v>
      </c>
      <c r="I28" s="9">
        <f t="shared" si="22"/>
        <v>9.8915989159891596E-2</v>
      </c>
      <c r="J28" s="113">
        <v>58</v>
      </c>
      <c r="K28" s="9">
        <f t="shared" si="23"/>
        <v>8.7349397590361449E-2</v>
      </c>
      <c r="L28" s="9">
        <f t="shared" si="24"/>
        <v>-0.29268292682926828</v>
      </c>
      <c r="M28" s="112"/>
    </row>
    <row r="29" spans="1:13" x14ac:dyDescent="0.25">
      <c r="A29" s="16" t="s">
        <v>23</v>
      </c>
      <c r="B29" s="113">
        <v>7</v>
      </c>
      <c r="C29" s="9">
        <f t="shared" si="25"/>
        <v>7.6004343105320303E-3</v>
      </c>
      <c r="D29" s="113">
        <v>10</v>
      </c>
      <c r="E29" s="9">
        <f t="shared" si="20"/>
        <v>1.1123470522803115E-2</v>
      </c>
      <c r="F29" s="113">
        <v>6</v>
      </c>
      <c r="G29" s="9">
        <f t="shared" si="21"/>
        <v>7.4999999999999997E-3</v>
      </c>
      <c r="H29" s="113">
        <v>4</v>
      </c>
      <c r="I29" s="9">
        <f t="shared" si="22"/>
        <v>5.4200542005420054E-3</v>
      </c>
      <c r="J29" s="113">
        <v>6</v>
      </c>
      <c r="K29" s="9">
        <f t="shared" si="23"/>
        <v>9.0361445783132526E-3</v>
      </c>
      <c r="L29" s="9">
        <f t="shared" si="24"/>
        <v>-0.14285714285714285</v>
      </c>
      <c r="M29" s="112"/>
    </row>
    <row r="30" spans="1:13" x14ac:dyDescent="0.25">
      <c r="A30" s="16" t="s">
        <v>24</v>
      </c>
      <c r="B30" s="113">
        <v>102</v>
      </c>
      <c r="C30" s="9">
        <f t="shared" si="25"/>
        <v>0.11074918566775244</v>
      </c>
      <c r="D30" s="113">
        <v>98</v>
      </c>
      <c r="E30" s="9">
        <f t="shared" si="20"/>
        <v>0.10901001112347053</v>
      </c>
      <c r="F30" s="113">
        <v>65</v>
      </c>
      <c r="G30" s="9">
        <f t="shared" si="21"/>
        <v>8.1250000000000003E-2</v>
      </c>
      <c r="H30" s="113">
        <v>59</v>
      </c>
      <c r="I30" s="9">
        <f t="shared" si="22"/>
        <v>7.9945799457994585E-2</v>
      </c>
      <c r="J30" s="113">
        <v>67</v>
      </c>
      <c r="K30" s="9">
        <f t="shared" si="23"/>
        <v>0.10090361445783133</v>
      </c>
      <c r="L30" s="9">
        <f t="shared" si="24"/>
        <v>-0.34313725490196079</v>
      </c>
      <c r="M30" s="112"/>
    </row>
    <row r="31" spans="1:13" x14ac:dyDescent="0.25">
      <c r="A31" s="102" t="s">
        <v>27</v>
      </c>
      <c r="B31" s="17">
        <f t="shared" ref="B31:K31" si="26">IFERROR(SUM(B26:B30), "--")</f>
        <v>921</v>
      </c>
      <c r="C31" s="18">
        <f t="shared" si="26"/>
        <v>1</v>
      </c>
      <c r="D31" s="17">
        <f t="shared" si="26"/>
        <v>899</v>
      </c>
      <c r="E31" s="18">
        <f t="shared" si="26"/>
        <v>1</v>
      </c>
      <c r="F31" s="17">
        <f t="shared" si="26"/>
        <v>800</v>
      </c>
      <c r="G31" s="18">
        <f t="shared" si="26"/>
        <v>1</v>
      </c>
      <c r="H31" s="17">
        <f t="shared" si="26"/>
        <v>738</v>
      </c>
      <c r="I31" s="18">
        <f t="shared" si="26"/>
        <v>1</v>
      </c>
      <c r="J31" s="17">
        <f t="shared" si="26"/>
        <v>664</v>
      </c>
      <c r="K31" s="18">
        <f t="shared" si="26"/>
        <v>1</v>
      </c>
      <c r="L31" s="18">
        <f t="shared" si="24"/>
        <v>-0.27904451682953313</v>
      </c>
      <c r="M31" s="112"/>
    </row>
    <row r="32" spans="1:13" s="24" customFormat="1" ht="30" x14ac:dyDescent="0.25">
      <c r="A32" s="52" t="s">
        <v>25</v>
      </c>
      <c r="B32" s="128" t="s">
        <v>91</v>
      </c>
      <c r="C32" s="128"/>
      <c r="D32" s="128" t="s">
        <v>92</v>
      </c>
      <c r="E32" s="128"/>
      <c r="F32" s="128" t="s">
        <v>93</v>
      </c>
      <c r="G32" s="128"/>
      <c r="H32" s="128" t="s">
        <v>94</v>
      </c>
      <c r="I32" s="128"/>
      <c r="J32" s="128" t="s">
        <v>95</v>
      </c>
      <c r="K32" s="128"/>
      <c r="L32" s="51" t="s">
        <v>28</v>
      </c>
      <c r="M32" s="51" t="s">
        <v>96</v>
      </c>
    </row>
    <row r="33" spans="1:14" x14ac:dyDescent="0.25">
      <c r="A33" s="16" t="s">
        <v>90</v>
      </c>
      <c r="B33" s="113">
        <v>334</v>
      </c>
      <c r="C33" s="9">
        <f>IFERROR(B33/B$35, "--")</f>
        <v>0.36264929424538545</v>
      </c>
      <c r="D33" s="113">
        <v>341</v>
      </c>
      <c r="E33" s="9">
        <f>IFERROR(D33/D$35, "--")</f>
        <v>0.37931034482758619</v>
      </c>
      <c r="F33" s="113">
        <v>285</v>
      </c>
      <c r="G33" s="9">
        <f>IFERROR(F33/F$35, "--")</f>
        <v>0.35625000000000001</v>
      </c>
      <c r="H33" s="113">
        <v>261</v>
      </c>
      <c r="I33" s="9">
        <f>IFERROR(H33/H$35, "--")</f>
        <v>0.35365853658536583</v>
      </c>
      <c r="J33" s="113">
        <v>232</v>
      </c>
      <c r="K33" s="9">
        <f>IFERROR(J33/J$35, "--")</f>
        <v>0.3493975903614458</v>
      </c>
      <c r="L33" s="9">
        <f t="shared" ref="L33:L35" si="27">IFERROR((J33-B33)/B33, "--")</f>
        <v>-0.30538922155688625</v>
      </c>
      <c r="M33" s="112"/>
    </row>
    <row r="34" spans="1:14" x14ac:dyDescent="0.25">
      <c r="A34" s="16" t="s">
        <v>26</v>
      </c>
      <c r="B34" s="113">
        <v>587</v>
      </c>
      <c r="C34" s="9">
        <f>IFERROR(B34/B$35, "--")</f>
        <v>0.6373507057546145</v>
      </c>
      <c r="D34" s="113">
        <v>558</v>
      </c>
      <c r="E34" s="9">
        <f>IFERROR(D34/D$35, "--")</f>
        <v>0.62068965517241381</v>
      </c>
      <c r="F34" s="113">
        <v>515</v>
      </c>
      <c r="G34" s="9">
        <f>IFERROR(F34/F$35, "--")</f>
        <v>0.64375000000000004</v>
      </c>
      <c r="H34" s="113">
        <v>477</v>
      </c>
      <c r="I34" s="9">
        <f>IFERROR(H34/H$35, "--")</f>
        <v>0.64634146341463417</v>
      </c>
      <c r="J34" s="113">
        <v>432</v>
      </c>
      <c r="K34" s="9">
        <f>IFERROR(J34/J$35, "--")</f>
        <v>0.6506024096385542</v>
      </c>
      <c r="L34" s="9">
        <f t="shared" si="27"/>
        <v>-0.26405451448040884</v>
      </c>
      <c r="M34" s="112"/>
    </row>
    <row r="35" spans="1:14" x14ac:dyDescent="0.25">
      <c r="A35" s="102" t="s">
        <v>27</v>
      </c>
      <c r="B35" s="17">
        <f t="shared" ref="B35:K35" si="28">IFERROR(SUM(B33:B34), "--")</f>
        <v>921</v>
      </c>
      <c r="C35" s="18">
        <f t="shared" si="28"/>
        <v>1</v>
      </c>
      <c r="D35" s="17">
        <f t="shared" si="28"/>
        <v>899</v>
      </c>
      <c r="E35" s="18">
        <f t="shared" si="28"/>
        <v>1</v>
      </c>
      <c r="F35" s="17">
        <f t="shared" si="28"/>
        <v>800</v>
      </c>
      <c r="G35" s="18">
        <f t="shared" si="28"/>
        <v>1</v>
      </c>
      <c r="H35" s="17">
        <f t="shared" si="28"/>
        <v>738</v>
      </c>
      <c r="I35" s="18">
        <f t="shared" si="28"/>
        <v>1</v>
      </c>
      <c r="J35" s="17">
        <f t="shared" si="28"/>
        <v>664</v>
      </c>
      <c r="K35" s="18">
        <f t="shared" si="28"/>
        <v>1</v>
      </c>
      <c r="L35" s="18">
        <f t="shared" si="27"/>
        <v>-0.27904451682953313</v>
      </c>
      <c r="M35" s="112"/>
    </row>
    <row r="36" spans="1:14" x14ac:dyDescent="0.25">
      <c r="A36" s="129" t="s">
        <v>97</v>
      </c>
      <c r="B36" s="130"/>
      <c r="C36" s="130"/>
      <c r="D36" s="130"/>
      <c r="E36" s="130"/>
      <c r="F36" s="130"/>
      <c r="G36" s="130"/>
      <c r="H36" s="130"/>
      <c r="I36" s="130"/>
      <c r="J36" s="130"/>
      <c r="K36" s="130"/>
      <c r="L36" s="130"/>
      <c r="M36" s="131"/>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7" customWidth="1"/>
    <col min="2" max="2" width="12.7109375" customWidth="1"/>
    <col min="3" max="8" width="12.7109375" style="1" customWidth="1"/>
  </cols>
  <sheetData>
    <row r="1" spans="1:8" ht="30" customHeight="1" x14ac:dyDescent="0.25">
      <c r="A1" s="138" t="s">
        <v>99</v>
      </c>
      <c r="B1" s="139"/>
      <c r="C1" s="139"/>
      <c r="D1" s="139"/>
      <c r="E1" s="139"/>
      <c r="F1" s="139"/>
      <c r="G1" s="139"/>
      <c r="H1" s="139"/>
    </row>
    <row r="2" spans="1:8" ht="30" x14ac:dyDescent="0.25">
      <c r="A2" s="105" t="s">
        <v>41</v>
      </c>
      <c r="B2" s="67" t="s">
        <v>1</v>
      </c>
      <c r="C2" s="66" t="s">
        <v>46</v>
      </c>
      <c r="D2" s="66" t="s">
        <v>47</v>
      </c>
      <c r="E2" s="66" t="s">
        <v>44</v>
      </c>
      <c r="F2" s="66" t="s">
        <v>48</v>
      </c>
      <c r="G2" s="66" t="s">
        <v>0</v>
      </c>
      <c r="H2" s="66" t="s">
        <v>45</v>
      </c>
    </row>
    <row r="3" spans="1:8" ht="15" customHeight="1" x14ac:dyDescent="0.25">
      <c r="A3" s="140" t="s">
        <v>98</v>
      </c>
      <c r="B3" s="7" t="s">
        <v>91</v>
      </c>
      <c r="C3" s="4">
        <v>989</v>
      </c>
      <c r="D3" s="4">
        <v>861</v>
      </c>
      <c r="E3" s="15">
        <v>0.87057633973710824</v>
      </c>
      <c r="F3" s="4">
        <v>732</v>
      </c>
      <c r="G3" s="15">
        <v>0.74014155712841256</v>
      </c>
      <c r="H3" s="14" t="s">
        <v>29</v>
      </c>
    </row>
    <row r="4" spans="1:8" ht="15" customHeight="1" x14ac:dyDescent="0.25">
      <c r="A4" s="141"/>
      <c r="B4" s="7" t="s">
        <v>92</v>
      </c>
      <c r="C4" s="4">
        <v>952</v>
      </c>
      <c r="D4" s="4">
        <v>832</v>
      </c>
      <c r="E4" s="5">
        <v>0.87394957983193278</v>
      </c>
      <c r="F4" s="4">
        <v>694</v>
      </c>
      <c r="G4" s="5">
        <v>0.72899159663865543</v>
      </c>
      <c r="H4" s="6" t="s">
        <v>29</v>
      </c>
    </row>
    <row r="5" spans="1:8" ht="15" customHeight="1" x14ac:dyDescent="0.25">
      <c r="A5" s="141"/>
      <c r="B5" s="7" t="s">
        <v>93</v>
      </c>
      <c r="C5" s="4">
        <v>839</v>
      </c>
      <c r="D5" s="4">
        <v>755</v>
      </c>
      <c r="E5" s="5">
        <v>0.89988081048867696</v>
      </c>
      <c r="F5" s="4">
        <v>602</v>
      </c>
      <c r="G5" s="5">
        <v>0.71752085816448152</v>
      </c>
      <c r="H5" s="6" t="s">
        <v>29</v>
      </c>
    </row>
    <row r="6" spans="1:8" ht="15" customHeight="1" x14ac:dyDescent="0.25">
      <c r="A6" s="141"/>
      <c r="B6" s="7" t="s">
        <v>94</v>
      </c>
      <c r="C6" s="4">
        <v>772</v>
      </c>
      <c r="D6" s="4">
        <v>674</v>
      </c>
      <c r="E6" s="5">
        <v>0.87305699481865284</v>
      </c>
      <c r="F6" s="4">
        <v>566</v>
      </c>
      <c r="G6" s="5">
        <v>0.73316062176165808</v>
      </c>
      <c r="H6" s="6" t="s">
        <v>29</v>
      </c>
    </row>
    <row r="7" spans="1:8" ht="15" customHeight="1" x14ac:dyDescent="0.25">
      <c r="A7" s="141"/>
      <c r="B7" s="7" t="s">
        <v>95</v>
      </c>
      <c r="C7" s="4">
        <v>702</v>
      </c>
      <c r="D7" s="4">
        <v>608</v>
      </c>
      <c r="E7" s="5">
        <v>0.86609686609686609</v>
      </c>
      <c r="F7" s="4">
        <v>525</v>
      </c>
      <c r="G7" s="5">
        <v>0.74786324786324787</v>
      </c>
      <c r="H7" s="6" t="s">
        <v>29</v>
      </c>
    </row>
    <row r="8" spans="1:8" ht="15" customHeight="1" x14ac:dyDescent="0.25">
      <c r="A8" s="142"/>
      <c r="B8" s="55" t="s">
        <v>27</v>
      </c>
      <c r="C8" s="17">
        <f>IFERROR(SUM(C3:C7), "--")</f>
        <v>4254</v>
      </c>
      <c r="D8" s="17">
        <f>IFERROR(SUM(D3:D7), "--")</f>
        <v>3730</v>
      </c>
      <c r="E8" s="103">
        <f>IFERROR(D8/C8, "--" )</f>
        <v>0.87682181476257637</v>
      </c>
      <c r="F8" s="17">
        <f>IFERROR(SUM(F3:F7), "--")</f>
        <v>3119</v>
      </c>
      <c r="G8" s="103">
        <f>IFERROR(F8/C8, "--" )</f>
        <v>0.733192289609779</v>
      </c>
      <c r="H8" s="104" t="s">
        <v>29</v>
      </c>
    </row>
    <row r="9" spans="1:8" ht="15" customHeight="1" x14ac:dyDescent="0.25">
      <c r="A9" s="106"/>
      <c r="B9" s="68"/>
      <c r="C9" s="68"/>
      <c r="D9" s="68"/>
      <c r="E9" s="68"/>
      <c r="F9" s="68"/>
      <c r="G9" s="68"/>
      <c r="H9" s="68"/>
    </row>
    <row r="10" spans="1:8" s="24" customFormat="1" ht="30" x14ac:dyDescent="0.25">
      <c r="A10" s="50" t="s">
        <v>7</v>
      </c>
      <c r="B10" s="2" t="s">
        <v>1</v>
      </c>
      <c r="C10" s="66" t="s">
        <v>46</v>
      </c>
      <c r="D10" s="66" t="s">
        <v>47</v>
      </c>
      <c r="E10" s="66" t="s">
        <v>44</v>
      </c>
      <c r="F10" s="66" t="s">
        <v>48</v>
      </c>
      <c r="G10" s="66" t="s">
        <v>0</v>
      </c>
      <c r="H10" s="66" t="s">
        <v>45</v>
      </c>
    </row>
    <row r="11" spans="1:8" x14ac:dyDescent="0.25">
      <c r="A11" s="152" t="s">
        <v>8</v>
      </c>
      <c r="B11" s="7" t="s">
        <v>91</v>
      </c>
      <c r="C11" s="4">
        <v>495</v>
      </c>
      <c r="D11" s="4">
        <v>430</v>
      </c>
      <c r="E11" s="5">
        <v>0.86868686868686873</v>
      </c>
      <c r="F11" s="4">
        <v>372</v>
      </c>
      <c r="G11" s="5">
        <v>0.75151515151515147</v>
      </c>
      <c r="H11" s="6">
        <v>2.8504761904761904</v>
      </c>
    </row>
    <row r="12" spans="1:8" x14ac:dyDescent="0.25">
      <c r="A12" s="153"/>
      <c r="B12" s="7" t="s">
        <v>92</v>
      </c>
      <c r="C12" s="4">
        <v>455</v>
      </c>
      <c r="D12" s="4">
        <v>403</v>
      </c>
      <c r="E12" s="5">
        <v>0.88571428571428568</v>
      </c>
      <c r="F12" s="4">
        <v>343</v>
      </c>
      <c r="G12" s="5">
        <v>0.75384615384615383</v>
      </c>
      <c r="H12" s="6">
        <v>2.7610552763819101</v>
      </c>
    </row>
    <row r="13" spans="1:8" x14ac:dyDescent="0.25">
      <c r="A13" s="153"/>
      <c r="B13" s="7" t="s">
        <v>93</v>
      </c>
      <c r="C13" s="4">
        <v>428</v>
      </c>
      <c r="D13" s="4">
        <v>386</v>
      </c>
      <c r="E13" s="5">
        <v>0.90186915887850472</v>
      </c>
      <c r="F13" s="4">
        <v>318</v>
      </c>
      <c r="G13" s="5">
        <v>0.7429906542056075</v>
      </c>
      <c r="H13" s="6">
        <v>2.6498687664041998</v>
      </c>
    </row>
    <row r="14" spans="1:8" x14ac:dyDescent="0.25">
      <c r="A14" s="153"/>
      <c r="B14" s="7" t="s">
        <v>94</v>
      </c>
      <c r="C14" s="4">
        <v>381</v>
      </c>
      <c r="D14" s="4">
        <v>335</v>
      </c>
      <c r="E14" s="5">
        <v>0.87926509186351709</v>
      </c>
      <c r="F14" s="4">
        <v>288</v>
      </c>
      <c r="G14" s="5">
        <v>0.75590551181102361</v>
      </c>
      <c r="H14" s="6">
        <v>2.849695121951219</v>
      </c>
    </row>
    <row r="15" spans="1:8" x14ac:dyDescent="0.25">
      <c r="A15" s="153"/>
      <c r="B15" s="7" t="s">
        <v>95</v>
      </c>
      <c r="C15" s="4">
        <v>345</v>
      </c>
      <c r="D15" s="4">
        <v>301</v>
      </c>
      <c r="E15" s="5">
        <v>0.87246376811594206</v>
      </c>
      <c r="F15" s="4">
        <v>263</v>
      </c>
      <c r="G15" s="5">
        <v>0.76231884057971011</v>
      </c>
      <c r="H15" s="6">
        <v>3.0390410958904108</v>
      </c>
    </row>
    <row r="16" spans="1:8" x14ac:dyDescent="0.25">
      <c r="A16" s="154"/>
      <c r="B16" s="55" t="s">
        <v>27</v>
      </c>
      <c r="C16" s="17">
        <f>IFERROR(SUM(C11:C15), "--")</f>
        <v>2104</v>
      </c>
      <c r="D16" s="17">
        <f>IFERROR(SUM(D11:D15), "--")</f>
        <v>1855</v>
      </c>
      <c r="E16" s="103">
        <f>IFERROR(D16/C16, "--" )</f>
        <v>0.88165399239543729</v>
      </c>
      <c r="F16" s="17">
        <f>IFERROR(SUM(F11:F15), "--")</f>
        <v>1584</v>
      </c>
      <c r="G16" s="103">
        <f>IFERROR(F16/C16, "--" )</f>
        <v>0.75285171102661597</v>
      </c>
      <c r="H16" s="104" t="s">
        <v>29</v>
      </c>
    </row>
    <row r="17" spans="1:8" x14ac:dyDescent="0.25">
      <c r="A17" s="149" t="s">
        <v>9</v>
      </c>
      <c r="B17" s="88" t="s">
        <v>91</v>
      </c>
      <c r="C17" s="89">
        <v>491</v>
      </c>
      <c r="D17" s="89">
        <v>428</v>
      </c>
      <c r="E17" s="91">
        <v>0.8716904276985743</v>
      </c>
      <c r="F17" s="89">
        <v>357</v>
      </c>
      <c r="G17" s="91">
        <v>0.72708757637474541</v>
      </c>
      <c r="H17" s="90">
        <v>2.7444964871194384</v>
      </c>
    </row>
    <row r="18" spans="1:8" x14ac:dyDescent="0.25">
      <c r="A18" s="150"/>
      <c r="B18" s="88" t="s">
        <v>92</v>
      </c>
      <c r="C18" s="89">
        <v>480</v>
      </c>
      <c r="D18" s="89">
        <v>415</v>
      </c>
      <c r="E18" s="91">
        <v>0.86458333333333337</v>
      </c>
      <c r="F18" s="89">
        <v>338</v>
      </c>
      <c r="G18" s="91">
        <v>0.70416666666666672</v>
      </c>
      <c r="H18" s="90">
        <v>2.6342298288508563</v>
      </c>
    </row>
    <row r="19" spans="1:8" x14ac:dyDescent="0.25">
      <c r="A19" s="150"/>
      <c r="B19" s="88" t="s">
        <v>93</v>
      </c>
      <c r="C19" s="89">
        <v>403</v>
      </c>
      <c r="D19" s="89">
        <v>361</v>
      </c>
      <c r="E19" s="91">
        <v>0.8957816377171216</v>
      </c>
      <c r="F19" s="89">
        <v>278</v>
      </c>
      <c r="G19" s="91">
        <v>0.6898263027295285</v>
      </c>
      <c r="H19" s="90">
        <v>2.5328651685393258</v>
      </c>
    </row>
    <row r="20" spans="1:8" x14ac:dyDescent="0.25">
      <c r="A20" s="150"/>
      <c r="B20" s="88" t="s">
        <v>94</v>
      </c>
      <c r="C20" s="89">
        <v>376</v>
      </c>
      <c r="D20" s="89">
        <v>325</v>
      </c>
      <c r="E20" s="91">
        <v>0.86436170212765961</v>
      </c>
      <c r="F20" s="89">
        <v>273</v>
      </c>
      <c r="G20" s="91">
        <v>0.72606382978723405</v>
      </c>
      <c r="H20" s="90">
        <v>2.7543478260869563</v>
      </c>
    </row>
    <row r="21" spans="1:8" x14ac:dyDescent="0.25">
      <c r="A21" s="150"/>
      <c r="B21" s="88" t="s">
        <v>95</v>
      </c>
      <c r="C21" s="89">
        <v>347</v>
      </c>
      <c r="D21" s="89">
        <v>300</v>
      </c>
      <c r="E21" s="91">
        <v>0.86455331412103742</v>
      </c>
      <c r="F21" s="89">
        <v>257</v>
      </c>
      <c r="G21" s="91">
        <v>0.74063400576368876</v>
      </c>
      <c r="H21" s="90">
        <v>2.8813793103448275</v>
      </c>
    </row>
    <row r="22" spans="1:8" x14ac:dyDescent="0.25">
      <c r="A22" s="151"/>
      <c r="B22" s="96" t="s">
        <v>27</v>
      </c>
      <c r="C22" s="108">
        <f>IFERROR(SUM(C17:C21), "--")</f>
        <v>2097</v>
      </c>
      <c r="D22" s="108">
        <f>IFERROR(SUM(D17:D21), "--")</f>
        <v>1829</v>
      </c>
      <c r="E22" s="110">
        <f>IFERROR(D22/C22, "--" )</f>
        <v>0.87219837863614691</v>
      </c>
      <c r="F22" s="108">
        <f>IFERROR(SUM(F17:F21), "--")</f>
        <v>1503</v>
      </c>
      <c r="G22" s="110">
        <f>IFERROR(F22/C22, "--" )</f>
        <v>0.71673819742489275</v>
      </c>
      <c r="H22" s="109" t="s">
        <v>29</v>
      </c>
    </row>
    <row r="23" spans="1:8" s="24" customFormat="1" ht="30" x14ac:dyDescent="0.25">
      <c r="A23" s="50" t="s">
        <v>19</v>
      </c>
      <c r="B23" s="2" t="s">
        <v>1</v>
      </c>
      <c r="C23" s="66" t="s">
        <v>46</v>
      </c>
      <c r="D23" s="66" t="s">
        <v>47</v>
      </c>
      <c r="E23" s="66" t="s">
        <v>44</v>
      </c>
      <c r="F23" s="66" t="s">
        <v>48</v>
      </c>
      <c r="G23" s="66" t="s">
        <v>0</v>
      </c>
      <c r="H23" s="66" t="s">
        <v>45</v>
      </c>
    </row>
    <row r="24" spans="1:8" ht="15" customHeight="1" x14ac:dyDescent="0.25">
      <c r="A24" s="146" t="s">
        <v>56</v>
      </c>
      <c r="B24" s="7" t="s">
        <v>91</v>
      </c>
      <c r="C24" s="4">
        <v>66</v>
      </c>
      <c r="D24" s="4">
        <v>56</v>
      </c>
      <c r="E24" s="5">
        <v>0.84848484848484851</v>
      </c>
      <c r="F24" s="4">
        <v>49</v>
      </c>
      <c r="G24" s="5">
        <v>0.74242424242424243</v>
      </c>
      <c r="H24" s="6">
        <v>3.0035714285714286</v>
      </c>
    </row>
    <row r="25" spans="1:8" x14ac:dyDescent="0.25">
      <c r="A25" s="147"/>
      <c r="B25" s="7" t="s">
        <v>92</v>
      </c>
      <c r="C25" s="4">
        <v>55</v>
      </c>
      <c r="D25" s="4">
        <v>50</v>
      </c>
      <c r="E25" s="5">
        <v>0.90909090909090906</v>
      </c>
      <c r="F25" s="4">
        <v>42</v>
      </c>
      <c r="G25" s="5">
        <v>0.76363636363636367</v>
      </c>
      <c r="H25" s="6">
        <v>2.5530612244897961</v>
      </c>
    </row>
    <row r="26" spans="1:8" x14ac:dyDescent="0.25">
      <c r="A26" s="147"/>
      <c r="B26" s="7" t="s">
        <v>93</v>
      </c>
      <c r="C26" s="4">
        <v>54</v>
      </c>
      <c r="D26" s="4">
        <v>45</v>
      </c>
      <c r="E26" s="5">
        <v>0.83333333333333337</v>
      </c>
      <c r="F26" s="4">
        <v>35</v>
      </c>
      <c r="G26" s="5">
        <v>0.64814814814814814</v>
      </c>
      <c r="H26" s="6">
        <v>2.6088888888888886</v>
      </c>
    </row>
    <row r="27" spans="1:8" x14ac:dyDescent="0.25">
      <c r="A27" s="147"/>
      <c r="B27" s="7" t="s">
        <v>94</v>
      </c>
      <c r="C27" s="4">
        <v>49</v>
      </c>
      <c r="D27" s="4">
        <v>41</v>
      </c>
      <c r="E27" s="5">
        <v>0.83673469387755106</v>
      </c>
      <c r="F27" s="4">
        <v>33</v>
      </c>
      <c r="G27" s="5">
        <v>0.67346938775510201</v>
      </c>
      <c r="H27" s="6">
        <v>2.6073170731707318</v>
      </c>
    </row>
    <row r="28" spans="1:8" x14ac:dyDescent="0.25">
      <c r="A28" s="147"/>
      <c r="B28" s="7" t="s">
        <v>95</v>
      </c>
      <c r="C28" s="4">
        <v>29</v>
      </c>
      <c r="D28" s="4">
        <v>26</v>
      </c>
      <c r="E28" s="5">
        <v>0.89655172413793105</v>
      </c>
      <c r="F28" s="4">
        <v>19</v>
      </c>
      <c r="G28" s="5">
        <v>0.65517241379310343</v>
      </c>
      <c r="H28" s="6">
        <v>2.2799999999999998</v>
      </c>
    </row>
    <row r="29" spans="1:8" x14ac:dyDescent="0.25">
      <c r="A29" s="148"/>
      <c r="B29" s="55" t="s">
        <v>27</v>
      </c>
      <c r="C29" s="17">
        <f>IFERROR(SUM(C24:C28), "--")</f>
        <v>253</v>
      </c>
      <c r="D29" s="17">
        <f>IFERROR(SUM(D24:D28), "--")</f>
        <v>218</v>
      </c>
      <c r="E29" s="103">
        <f>IFERROR(D29/C29, "--" )</f>
        <v>0.86166007905138342</v>
      </c>
      <c r="F29" s="17">
        <f>IFERROR(SUM(F24:F28), "--")</f>
        <v>178</v>
      </c>
      <c r="G29" s="103">
        <f>IFERROR(F29/C29, "--" )</f>
        <v>0.70355731225296447</v>
      </c>
      <c r="H29" s="104" t="s">
        <v>29</v>
      </c>
    </row>
    <row r="30" spans="1:8" ht="15" customHeight="1" x14ac:dyDescent="0.25">
      <c r="A30" s="143" t="s">
        <v>55</v>
      </c>
      <c r="B30" s="88" t="s">
        <v>91</v>
      </c>
      <c r="C30" s="89">
        <v>66</v>
      </c>
      <c r="D30" s="89">
        <v>56</v>
      </c>
      <c r="E30" s="91">
        <v>0.84848484848484851</v>
      </c>
      <c r="F30" s="89">
        <v>49</v>
      </c>
      <c r="G30" s="91">
        <v>0.74242424242424243</v>
      </c>
      <c r="H30" s="90">
        <v>3.0035714285714286</v>
      </c>
    </row>
    <row r="31" spans="1:8" x14ac:dyDescent="0.25">
      <c r="A31" s="144"/>
      <c r="B31" s="88" t="s">
        <v>92</v>
      </c>
      <c r="C31" s="89">
        <v>55</v>
      </c>
      <c r="D31" s="89">
        <v>50</v>
      </c>
      <c r="E31" s="91">
        <v>0.90909090909090906</v>
      </c>
      <c r="F31" s="89">
        <v>42</v>
      </c>
      <c r="G31" s="91">
        <v>0.76363636363636367</v>
      </c>
      <c r="H31" s="90">
        <v>2.5530612244897961</v>
      </c>
    </row>
    <row r="32" spans="1:8" x14ac:dyDescent="0.25">
      <c r="A32" s="144"/>
      <c r="B32" s="88" t="s">
        <v>93</v>
      </c>
      <c r="C32" s="89">
        <v>54</v>
      </c>
      <c r="D32" s="89">
        <v>45</v>
      </c>
      <c r="E32" s="91">
        <v>0.83333333333333337</v>
      </c>
      <c r="F32" s="89">
        <v>35</v>
      </c>
      <c r="G32" s="91">
        <v>0.64814814814814814</v>
      </c>
      <c r="H32" s="90">
        <v>2.6088888888888886</v>
      </c>
    </row>
    <row r="33" spans="1:8" x14ac:dyDescent="0.25">
      <c r="A33" s="144"/>
      <c r="B33" s="88" t="s">
        <v>94</v>
      </c>
      <c r="C33" s="89">
        <v>49</v>
      </c>
      <c r="D33" s="89">
        <v>41</v>
      </c>
      <c r="E33" s="91">
        <v>0.83673469387755106</v>
      </c>
      <c r="F33" s="89">
        <v>33</v>
      </c>
      <c r="G33" s="91">
        <v>0.67346938775510201</v>
      </c>
      <c r="H33" s="90">
        <v>2.6073170731707318</v>
      </c>
    </row>
    <row r="34" spans="1:8" x14ac:dyDescent="0.25">
      <c r="A34" s="144"/>
      <c r="B34" s="88" t="s">
        <v>95</v>
      </c>
      <c r="C34" s="89">
        <v>29</v>
      </c>
      <c r="D34" s="89">
        <v>26</v>
      </c>
      <c r="E34" s="91">
        <v>0.89655172413793105</v>
      </c>
      <c r="F34" s="89">
        <v>19</v>
      </c>
      <c r="G34" s="91">
        <v>0.65517241379310343</v>
      </c>
      <c r="H34" s="90">
        <v>2.2799999999999998</v>
      </c>
    </row>
    <row r="35" spans="1:8" x14ac:dyDescent="0.25">
      <c r="A35" s="145"/>
      <c r="B35" s="96" t="s">
        <v>27</v>
      </c>
      <c r="C35" s="108">
        <f>IFERROR(SUM(C30:C34), "--")</f>
        <v>253</v>
      </c>
      <c r="D35" s="108">
        <f>IFERROR(SUM(D30:D34), "--")</f>
        <v>218</v>
      </c>
      <c r="E35" s="110">
        <f>IFERROR(D35/C35, "--" )</f>
        <v>0.86166007905138342</v>
      </c>
      <c r="F35" s="108">
        <f>IFERROR(SUM(F30:F34), "--")</f>
        <v>178</v>
      </c>
      <c r="G35" s="110">
        <f>IFERROR(F35/C35, "--" )</f>
        <v>0.70355731225296447</v>
      </c>
      <c r="H35" s="109" t="s">
        <v>29</v>
      </c>
    </row>
    <row r="36" spans="1:8" x14ac:dyDescent="0.25">
      <c r="A36" s="135" t="s">
        <v>13</v>
      </c>
      <c r="B36" s="7" t="s">
        <v>91</v>
      </c>
      <c r="C36" s="4">
        <v>20</v>
      </c>
      <c r="D36" s="4">
        <v>19</v>
      </c>
      <c r="E36" s="5">
        <v>0.95</v>
      </c>
      <c r="F36" s="4">
        <v>18</v>
      </c>
      <c r="G36" s="5">
        <v>0.9</v>
      </c>
      <c r="H36" s="6">
        <v>3.4</v>
      </c>
    </row>
    <row r="37" spans="1:8" x14ac:dyDescent="0.25">
      <c r="A37" s="136"/>
      <c r="B37" s="7" t="s">
        <v>92</v>
      </c>
      <c r="C37" s="4">
        <v>25</v>
      </c>
      <c r="D37" s="4">
        <v>20</v>
      </c>
      <c r="E37" s="5">
        <v>0.8</v>
      </c>
      <c r="F37" s="4">
        <v>17</v>
      </c>
      <c r="G37" s="5">
        <v>0.68</v>
      </c>
      <c r="H37" s="6">
        <v>3.1578947368421053</v>
      </c>
    </row>
    <row r="38" spans="1:8" x14ac:dyDescent="0.25">
      <c r="A38" s="136"/>
      <c r="B38" s="7" t="s">
        <v>93</v>
      </c>
      <c r="C38" s="25">
        <v>17</v>
      </c>
      <c r="D38" s="25">
        <v>15</v>
      </c>
      <c r="E38" s="5">
        <v>0.88235294117647056</v>
      </c>
      <c r="F38" s="25">
        <v>14</v>
      </c>
      <c r="G38" s="5">
        <v>0.82352941176470584</v>
      </c>
      <c r="H38" s="22">
        <v>3.1133333333333333</v>
      </c>
    </row>
    <row r="39" spans="1:8" x14ac:dyDescent="0.25">
      <c r="A39" s="136"/>
      <c r="B39" s="7" t="s">
        <v>94</v>
      </c>
      <c r="C39" s="4">
        <v>18</v>
      </c>
      <c r="D39" s="4">
        <v>18</v>
      </c>
      <c r="E39" s="5">
        <v>1</v>
      </c>
      <c r="F39" s="4">
        <v>16</v>
      </c>
      <c r="G39" s="5">
        <v>0.88888888888888884</v>
      </c>
      <c r="H39" s="6">
        <v>2.75</v>
      </c>
    </row>
    <row r="40" spans="1:8" x14ac:dyDescent="0.25">
      <c r="A40" s="136"/>
      <c r="B40" s="7" t="s">
        <v>95</v>
      </c>
      <c r="C40" s="4">
        <v>17</v>
      </c>
      <c r="D40" s="4">
        <v>13</v>
      </c>
      <c r="E40" s="5">
        <v>0.76470588235294112</v>
      </c>
      <c r="F40" s="4">
        <v>13</v>
      </c>
      <c r="G40" s="5">
        <v>0.76470588235294112</v>
      </c>
      <c r="H40" s="6">
        <v>3.3090909090909086</v>
      </c>
    </row>
    <row r="41" spans="1:8" x14ac:dyDescent="0.25">
      <c r="A41" s="137"/>
      <c r="B41" s="55" t="s">
        <v>27</v>
      </c>
      <c r="C41" s="17">
        <f>IFERROR(SUM(C36:C40), "--")</f>
        <v>97</v>
      </c>
      <c r="D41" s="17">
        <f>IFERROR(SUM(D36:D40), "--")</f>
        <v>85</v>
      </c>
      <c r="E41" s="103">
        <f>IFERROR(D41/C41, "--" )</f>
        <v>0.87628865979381443</v>
      </c>
      <c r="F41" s="17">
        <f>IFERROR(SUM(F36:F40), "--")</f>
        <v>78</v>
      </c>
      <c r="G41" s="103">
        <f>IFERROR(F41/C41, "--" )</f>
        <v>0.80412371134020622</v>
      </c>
      <c r="H41" s="104" t="s">
        <v>29</v>
      </c>
    </row>
    <row r="42" spans="1:8" x14ac:dyDescent="0.25">
      <c r="A42" s="132" t="s">
        <v>14</v>
      </c>
      <c r="B42" s="88" t="s">
        <v>91</v>
      </c>
      <c r="C42" s="89">
        <v>25</v>
      </c>
      <c r="D42" s="89">
        <v>21</v>
      </c>
      <c r="E42" s="91">
        <v>0.84</v>
      </c>
      <c r="F42" s="89">
        <v>17</v>
      </c>
      <c r="G42" s="91">
        <v>0.68</v>
      </c>
      <c r="H42" s="90">
        <v>2.5666666666666664</v>
      </c>
    </row>
    <row r="43" spans="1:8" x14ac:dyDescent="0.25">
      <c r="A43" s="133"/>
      <c r="B43" s="88" t="s">
        <v>92</v>
      </c>
      <c r="C43" s="89">
        <v>23</v>
      </c>
      <c r="D43" s="89">
        <v>18</v>
      </c>
      <c r="E43" s="91">
        <v>0.78260869565217395</v>
      </c>
      <c r="F43" s="89">
        <v>16</v>
      </c>
      <c r="G43" s="91">
        <v>0.69565217391304346</v>
      </c>
      <c r="H43" s="90">
        <v>3.2222222222222223</v>
      </c>
    </row>
    <row r="44" spans="1:8" x14ac:dyDescent="0.25">
      <c r="A44" s="133"/>
      <c r="B44" s="88" t="s">
        <v>93</v>
      </c>
      <c r="C44" s="89">
        <v>17</v>
      </c>
      <c r="D44" s="89">
        <v>15</v>
      </c>
      <c r="E44" s="91">
        <v>0.88235294117647056</v>
      </c>
      <c r="F44" s="89">
        <v>13</v>
      </c>
      <c r="G44" s="91">
        <v>0.76470588235294112</v>
      </c>
      <c r="H44" s="90">
        <v>3.2266666666666666</v>
      </c>
    </row>
    <row r="45" spans="1:8" x14ac:dyDescent="0.25">
      <c r="A45" s="133"/>
      <c r="B45" s="88" t="s">
        <v>94</v>
      </c>
      <c r="C45" s="89">
        <v>17</v>
      </c>
      <c r="D45" s="89">
        <v>14</v>
      </c>
      <c r="E45" s="91">
        <v>0.82352941176470584</v>
      </c>
      <c r="F45" s="89">
        <v>11</v>
      </c>
      <c r="G45" s="91">
        <v>0.6470588235294118</v>
      </c>
      <c r="H45" s="90">
        <v>2.6500000000000004</v>
      </c>
    </row>
    <row r="46" spans="1:8" x14ac:dyDescent="0.25">
      <c r="A46" s="133"/>
      <c r="B46" s="88" t="s">
        <v>95</v>
      </c>
      <c r="C46" s="89">
        <v>19</v>
      </c>
      <c r="D46" s="89">
        <v>17</v>
      </c>
      <c r="E46" s="91">
        <v>0.89473684210526316</v>
      </c>
      <c r="F46" s="89">
        <v>16</v>
      </c>
      <c r="G46" s="91">
        <v>0.84210526315789469</v>
      </c>
      <c r="H46" s="90">
        <v>3.0999999999999996</v>
      </c>
    </row>
    <row r="47" spans="1:8" x14ac:dyDescent="0.25">
      <c r="A47" s="134"/>
      <c r="B47" s="96" t="s">
        <v>27</v>
      </c>
      <c r="C47" s="108">
        <f>IFERROR(SUM(C42:C46), "--")</f>
        <v>101</v>
      </c>
      <c r="D47" s="108">
        <f>IFERROR(SUM(D42:D46), "--")</f>
        <v>85</v>
      </c>
      <c r="E47" s="110">
        <f>IFERROR(D47/C47, "--" )</f>
        <v>0.84158415841584155</v>
      </c>
      <c r="F47" s="108">
        <f>IFERROR(SUM(F42:F46), "--")</f>
        <v>73</v>
      </c>
      <c r="G47" s="110">
        <f>IFERROR(F47/C47, "--" )</f>
        <v>0.72277227722772275</v>
      </c>
      <c r="H47" s="109" t="s">
        <v>29</v>
      </c>
    </row>
    <row r="48" spans="1:8" x14ac:dyDescent="0.25">
      <c r="A48" s="135" t="s">
        <v>87</v>
      </c>
      <c r="B48" s="7" t="s">
        <v>91</v>
      </c>
      <c r="C48" s="4">
        <v>368</v>
      </c>
      <c r="D48" s="4">
        <v>329</v>
      </c>
      <c r="E48" s="5">
        <v>0.89402173913043481</v>
      </c>
      <c r="F48" s="4">
        <v>274</v>
      </c>
      <c r="G48" s="5">
        <v>0.74456521739130432</v>
      </c>
      <c r="H48" s="6">
        <v>2.6756097560975611</v>
      </c>
    </row>
    <row r="49" spans="1:8" x14ac:dyDescent="0.25">
      <c r="A49" s="136"/>
      <c r="B49" s="7" t="s">
        <v>92</v>
      </c>
      <c r="C49" s="4">
        <v>368</v>
      </c>
      <c r="D49" s="4">
        <v>314</v>
      </c>
      <c r="E49" s="5">
        <v>0.85326086956521741</v>
      </c>
      <c r="F49" s="4">
        <v>244</v>
      </c>
      <c r="G49" s="5">
        <v>0.66304347826086951</v>
      </c>
      <c r="H49" s="6">
        <v>2.4654952076677312</v>
      </c>
    </row>
    <row r="50" spans="1:8" x14ac:dyDescent="0.25">
      <c r="A50" s="136"/>
      <c r="B50" s="7" t="s">
        <v>93</v>
      </c>
      <c r="C50" s="4">
        <v>321</v>
      </c>
      <c r="D50" s="4">
        <v>288</v>
      </c>
      <c r="E50" s="5">
        <v>0.89719626168224298</v>
      </c>
      <c r="F50" s="4">
        <v>221</v>
      </c>
      <c r="G50" s="5">
        <v>0.68847352024922115</v>
      </c>
      <c r="H50" s="6">
        <v>2.4228070175438599</v>
      </c>
    </row>
    <row r="51" spans="1:8" x14ac:dyDescent="0.25">
      <c r="A51" s="136"/>
      <c r="B51" s="7" t="s">
        <v>94</v>
      </c>
      <c r="C51" s="4">
        <v>289</v>
      </c>
      <c r="D51" s="4">
        <v>249</v>
      </c>
      <c r="E51" s="5">
        <v>0.86159169550173009</v>
      </c>
      <c r="F51" s="4">
        <v>206</v>
      </c>
      <c r="G51" s="5">
        <v>0.71280276816609001</v>
      </c>
      <c r="H51" s="6">
        <v>2.5881632653061226</v>
      </c>
    </row>
    <row r="52" spans="1:8" x14ac:dyDescent="0.25">
      <c r="A52" s="136"/>
      <c r="B52" s="7" t="s">
        <v>95</v>
      </c>
      <c r="C52" s="4">
        <v>273</v>
      </c>
      <c r="D52" s="4">
        <v>237</v>
      </c>
      <c r="E52" s="5">
        <v>0.86813186813186816</v>
      </c>
      <c r="F52" s="4">
        <v>192</v>
      </c>
      <c r="G52" s="5">
        <v>0.70329670329670335</v>
      </c>
      <c r="H52" s="6">
        <v>2.8149572649572652</v>
      </c>
    </row>
    <row r="53" spans="1:8" x14ac:dyDescent="0.25">
      <c r="A53" s="137"/>
      <c r="B53" s="55" t="s">
        <v>27</v>
      </c>
      <c r="C53" s="17">
        <f>IFERROR(SUM(C48:C52), "--")</f>
        <v>1619</v>
      </c>
      <c r="D53" s="17">
        <f>IFERROR(SUM(D48:D52), "--")</f>
        <v>1417</v>
      </c>
      <c r="E53" s="103">
        <f>IFERROR(D53/C53, "--" )</f>
        <v>0.87523162445954295</v>
      </c>
      <c r="F53" s="17">
        <f>IFERROR(SUM(F48:F52), "--")</f>
        <v>1137</v>
      </c>
      <c r="G53" s="103">
        <f>IFERROR(F53/C53, "--" )</f>
        <v>0.70228536133415687</v>
      </c>
      <c r="H53" s="104" t="s">
        <v>29</v>
      </c>
    </row>
    <row r="54" spans="1:8" x14ac:dyDescent="0.25">
      <c r="A54" s="132" t="s">
        <v>15</v>
      </c>
      <c r="B54" s="88" t="s">
        <v>91</v>
      </c>
      <c r="C54" s="89">
        <v>1</v>
      </c>
      <c r="D54" s="89">
        <v>1</v>
      </c>
      <c r="E54" s="91">
        <v>1</v>
      </c>
      <c r="F54" s="89">
        <v>1</v>
      </c>
      <c r="G54" s="91">
        <v>1</v>
      </c>
      <c r="H54" s="90">
        <v>4</v>
      </c>
    </row>
    <row r="55" spans="1:8" x14ac:dyDescent="0.25">
      <c r="A55" s="133"/>
      <c r="B55" s="88" t="s">
        <v>92</v>
      </c>
      <c r="C55" s="89">
        <v>6</v>
      </c>
      <c r="D55" s="89">
        <v>5</v>
      </c>
      <c r="E55" s="91">
        <v>0.83333333333333337</v>
      </c>
      <c r="F55" s="89">
        <v>4</v>
      </c>
      <c r="G55" s="91">
        <v>0.66666666666666663</v>
      </c>
      <c r="H55" s="90">
        <v>2.5750000000000002</v>
      </c>
    </row>
    <row r="56" spans="1:8" x14ac:dyDescent="0.25">
      <c r="A56" s="133"/>
      <c r="B56" s="88" t="s">
        <v>93</v>
      </c>
      <c r="C56" s="89">
        <v>4</v>
      </c>
      <c r="D56" s="89">
        <v>3</v>
      </c>
      <c r="E56" s="91">
        <v>0.75</v>
      </c>
      <c r="F56" s="89">
        <v>2</v>
      </c>
      <c r="G56" s="91">
        <v>0.5</v>
      </c>
      <c r="H56" s="90">
        <v>2.5666666666666669</v>
      </c>
    </row>
    <row r="57" spans="1:8" x14ac:dyDescent="0.25">
      <c r="A57" s="133"/>
      <c r="B57" s="88" t="s">
        <v>94</v>
      </c>
      <c r="C57" s="89">
        <v>3</v>
      </c>
      <c r="D57" s="89">
        <v>3</v>
      </c>
      <c r="E57" s="91">
        <v>1</v>
      </c>
      <c r="F57" s="89">
        <v>3</v>
      </c>
      <c r="G57" s="91">
        <v>1</v>
      </c>
      <c r="H57" s="90">
        <v>2.3333333333333335</v>
      </c>
    </row>
    <row r="58" spans="1:8" x14ac:dyDescent="0.25">
      <c r="A58" s="133"/>
      <c r="B58" s="88" t="s">
        <v>95</v>
      </c>
      <c r="C58" s="89">
        <v>2</v>
      </c>
      <c r="D58" s="89">
        <v>2</v>
      </c>
      <c r="E58" s="91">
        <v>1</v>
      </c>
      <c r="F58" s="89">
        <v>2</v>
      </c>
      <c r="G58" s="91">
        <v>1</v>
      </c>
      <c r="H58" s="90">
        <v>3.5</v>
      </c>
    </row>
    <row r="59" spans="1:8" x14ac:dyDescent="0.25">
      <c r="A59" s="134"/>
      <c r="B59" s="96" t="s">
        <v>27</v>
      </c>
      <c r="C59" s="108">
        <f>IFERROR(SUM(C54:C58), "--")</f>
        <v>16</v>
      </c>
      <c r="D59" s="108">
        <f>IFERROR(SUM(D54:D58), "--")</f>
        <v>14</v>
      </c>
      <c r="E59" s="110">
        <f>IFERROR(D59/C59, "--" )</f>
        <v>0.875</v>
      </c>
      <c r="F59" s="108">
        <f>IFERROR(SUM(F54:F58), "--")</f>
        <v>12</v>
      </c>
      <c r="G59" s="110">
        <f>IFERROR(F59/C59, "--" )</f>
        <v>0.75</v>
      </c>
      <c r="H59" s="109" t="s">
        <v>29</v>
      </c>
    </row>
    <row r="60" spans="1:8" x14ac:dyDescent="0.25">
      <c r="A60" s="146" t="s">
        <v>53</v>
      </c>
      <c r="B60" s="7" t="s">
        <v>91</v>
      </c>
      <c r="C60" s="4">
        <v>420</v>
      </c>
      <c r="D60" s="4">
        <v>362</v>
      </c>
      <c r="E60" s="5">
        <v>0.86190476190476195</v>
      </c>
      <c r="F60" s="4">
        <v>315</v>
      </c>
      <c r="G60" s="5">
        <v>0.75</v>
      </c>
      <c r="H60" s="6">
        <v>2.8769014084507041</v>
      </c>
    </row>
    <row r="61" spans="1:8" x14ac:dyDescent="0.25">
      <c r="A61" s="147"/>
      <c r="B61" s="7" t="s">
        <v>92</v>
      </c>
      <c r="C61" s="4">
        <v>396</v>
      </c>
      <c r="D61" s="4">
        <v>355</v>
      </c>
      <c r="E61" s="5">
        <v>0.89646464646464652</v>
      </c>
      <c r="F61" s="4">
        <v>308</v>
      </c>
      <c r="G61" s="5">
        <v>0.77777777777777779</v>
      </c>
      <c r="H61" s="6">
        <v>2.8178160919540232</v>
      </c>
    </row>
    <row r="62" spans="1:8" x14ac:dyDescent="0.25">
      <c r="A62" s="147"/>
      <c r="B62" s="7" t="s">
        <v>93</v>
      </c>
      <c r="C62" s="4">
        <v>353</v>
      </c>
      <c r="D62" s="4">
        <v>324</v>
      </c>
      <c r="E62" s="5">
        <v>0.9178470254957507</v>
      </c>
      <c r="F62" s="4">
        <v>264</v>
      </c>
      <c r="G62" s="5">
        <v>0.74787535410764872</v>
      </c>
      <c r="H62" s="6">
        <v>2.688993710691824</v>
      </c>
    </row>
    <row r="63" spans="1:8" x14ac:dyDescent="0.25">
      <c r="A63" s="147"/>
      <c r="B63" s="7" t="s">
        <v>94</v>
      </c>
      <c r="C63" s="4">
        <v>318</v>
      </c>
      <c r="D63" s="4">
        <v>282</v>
      </c>
      <c r="E63" s="5">
        <v>0.8867924528301887</v>
      </c>
      <c r="F63" s="4">
        <v>244</v>
      </c>
      <c r="G63" s="5">
        <v>0.76729559748427678</v>
      </c>
      <c r="H63" s="6">
        <v>2.9848920863309356</v>
      </c>
    </row>
    <row r="64" spans="1:8" x14ac:dyDescent="0.25">
      <c r="A64" s="147"/>
      <c r="B64" s="7" t="s">
        <v>95</v>
      </c>
      <c r="C64" s="4">
        <v>308</v>
      </c>
      <c r="D64" s="4">
        <v>270</v>
      </c>
      <c r="E64" s="5">
        <v>0.87662337662337664</v>
      </c>
      <c r="F64" s="4">
        <v>243</v>
      </c>
      <c r="G64" s="5">
        <v>0.78896103896103897</v>
      </c>
      <c r="H64" s="6">
        <v>3.1332031249999996</v>
      </c>
    </row>
    <row r="65" spans="1:8" x14ac:dyDescent="0.25">
      <c r="A65" s="148"/>
      <c r="B65" s="55" t="s">
        <v>27</v>
      </c>
      <c r="C65" s="17">
        <f>IFERROR(SUM(C60:C64), "--")</f>
        <v>1795</v>
      </c>
      <c r="D65" s="17">
        <f>IFERROR(SUM(D60:D64), "--")</f>
        <v>1593</v>
      </c>
      <c r="E65" s="103">
        <f>IFERROR(D65/C65, "--" )</f>
        <v>0.88746518105849581</v>
      </c>
      <c r="F65" s="17">
        <f>IFERROR(SUM(F60:F64), "--")</f>
        <v>1374</v>
      </c>
      <c r="G65" s="103">
        <f>IFERROR(F65/C65, "--" )</f>
        <v>0.76545961002785512</v>
      </c>
      <c r="H65" s="104" t="s">
        <v>29</v>
      </c>
    </row>
    <row r="66" spans="1:8" ht="15" customHeight="1" x14ac:dyDescent="0.25">
      <c r="A66" s="143" t="s">
        <v>57</v>
      </c>
      <c r="B66" s="88" t="s">
        <v>91</v>
      </c>
      <c r="C66" s="89">
        <v>68</v>
      </c>
      <c r="D66" s="89">
        <v>54</v>
      </c>
      <c r="E66" s="91">
        <v>0.79411764705882348</v>
      </c>
      <c r="F66" s="89">
        <v>45</v>
      </c>
      <c r="G66" s="91">
        <v>0.66176470588235292</v>
      </c>
      <c r="H66" s="90">
        <v>2.7833333333333332</v>
      </c>
    </row>
    <row r="67" spans="1:8" x14ac:dyDescent="0.25">
      <c r="A67" s="144"/>
      <c r="B67" s="88" t="s">
        <v>92</v>
      </c>
      <c r="C67" s="89">
        <v>54</v>
      </c>
      <c r="D67" s="89">
        <v>46</v>
      </c>
      <c r="E67" s="91">
        <v>0.85185185185185186</v>
      </c>
      <c r="F67" s="89">
        <v>40</v>
      </c>
      <c r="G67" s="91">
        <v>0.7407407407407407</v>
      </c>
      <c r="H67" s="90">
        <v>2.8630434782608694</v>
      </c>
    </row>
    <row r="68" spans="1:8" x14ac:dyDescent="0.25">
      <c r="A68" s="144"/>
      <c r="B68" s="88" t="s">
        <v>93</v>
      </c>
      <c r="C68" s="89">
        <v>61</v>
      </c>
      <c r="D68" s="89">
        <v>55</v>
      </c>
      <c r="E68" s="91">
        <v>0.90163934426229508</v>
      </c>
      <c r="F68" s="89">
        <v>45</v>
      </c>
      <c r="G68" s="91">
        <v>0.73770491803278693</v>
      </c>
      <c r="H68" s="90">
        <v>2.5370370370370372</v>
      </c>
    </row>
    <row r="69" spans="1:8" x14ac:dyDescent="0.25">
      <c r="A69" s="144"/>
      <c r="B69" s="88" t="s">
        <v>94</v>
      </c>
      <c r="C69" s="89">
        <v>55</v>
      </c>
      <c r="D69" s="89">
        <v>46</v>
      </c>
      <c r="E69" s="91">
        <v>0.83636363636363631</v>
      </c>
      <c r="F69" s="89">
        <v>37</v>
      </c>
      <c r="G69" s="91">
        <v>0.67272727272727273</v>
      </c>
      <c r="H69" s="90">
        <v>2.5956521739130434</v>
      </c>
    </row>
    <row r="70" spans="1:8" x14ac:dyDescent="0.25">
      <c r="A70" s="144"/>
      <c r="B70" s="88" t="s">
        <v>95</v>
      </c>
      <c r="C70" s="89">
        <v>48</v>
      </c>
      <c r="D70" s="89">
        <v>37</v>
      </c>
      <c r="E70" s="91">
        <v>0.77083333333333337</v>
      </c>
      <c r="F70" s="89">
        <v>34</v>
      </c>
      <c r="G70" s="91">
        <v>0.70833333333333337</v>
      </c>
      <c r="H70" s="90">
        <v>2.9378378378378378</v>
      </c>
    </row>
    <row r="71" spans="1:8" x14ac:dyDescent="0.25">
      <c r="A71" s="145"/>
      <c r="B71" s="96" t="s">
        <v>27</v>
      </c>
      <c r="C71" s="108">
        <f>IFERROR(SUM(C66:C70), "--")</f>
        <v>286</v>
      </c>
      <c r="D71" s="108">
        <f>IFERROR(SUM(D66:D70), "--")</f>
        <v>238</v>
      </c>
      <c r="E71" s="110">
        <f>IFERROR(D71/C71, "--" )</f>
        <v>0.83216783216783219</v>
      </c>
      <c r="F71" s="108">
        <f>IFERROR(SUM(F66:F70), "--")</f>
        <v>201</v>
      </c>
      <c r="G71" s="110">
        <f>IFERROR(F71/C71, "--" )</f>
        <v>0.70279720279720281</v>
      </c>
      <c r="H71" s="109" t="s">
        <v>29</v>
      </c>
    </row>
    <row r="72" spans="1:8" ht="15" customHeight="1" x14ac:dyDescent="0.25">
      <c r="A72" s="155" t="s">
        <v>54</v>
      </c>
      <c r="B72" s="7" t="s">
        <v>91</v>
      </c>
      <c r="C72" s="4">
        <v>14</v>
      </c>
      <c r="D72" s="4">
        <v>12</v>
      </c>
      <c r="E72" s="5">
        <v>0.8571428571428571</v>
      </c>
      <c r="F72" s="4">
        <v>8</v>
      </c>
      <c r="G72" s="5">
        <v>0.5714285714285714</v>
      </c>
      <c r="H72" s="6">
        <v>2.4749999999999996</v>
      </c>
    </row>
    <row r="73" spans="1:8" x14ac:dyDescent="0.25">
      <c r="A73" s="155"/>
      <c r="B73" s="7" t="s">
        <v>92</v>
      </c>
      <c r="C73" s="4">
        <v>6</v>
      </c>
      <c r="D73" s="4">
        <v>6</v>
      </c>
      <c r="E73" s="5">
        <v>1</v>
      </c>
      <c r="F73" s="4">
        <v>5</v>
      </c>
      <c r="G73" s="5">
        <v>0.83333333333333337</v>
      </c>
      <c r="H73" s="6">
        <v>3.1666666666666665</v>
      </c>
    </row>
    <row r="74" spans="1:8" x14ac:dyDescent="0.25">
      <c r="A74" s="155"/>
      <c r="B74" s="7" t="s">
        <v>93</v>
      </c>
      <c r="C74" s="4">
        <v>4</v>
      </c>
      <c r="D74" s="4">
        <v>3</v>
      </c>
      <c r="E74" s="5">
        <v>0.75</v>
      </c>
      <c r="F74" s="4">
        <v>3</v>
      </c>
      <c r="G74" s="5">
        <v>0.75</v>
      </c>
      <c r="H74" s="6">
        <v>3.4333333333333336</v>
      </c>
    </row>
    <row r="75" spans="1:8" x14ac:dyDescent="0.25">
      <c r="A75" s="155"/>
      <c r="B75" s="7" t="s">
        <v>94</v>
      </c>
      <c r="C75" s="4">
        <v>6</v>
      </c>
      <c r="D75" s="4">
        <v>5</v>
      </c>
      <c r="E75" s="5">
        <v>0.83333333333333337</v>
      </c>
      <c r="F75" s="4">
        <v>1</v>
      </c>
      <c r="G75" s="5">
        <v>0.16666666666666666</v>
      </c>
      <c r="H75" s="6">
        <v>0.45999999999999996</v>
      </c>
    </row>
    <row r="76" spans="1:8" x14ac:dyDescent="0.25">
      <c r="A76" s="155"/>
      <c r="B76" s="7" t="s">
        <v>95</v>
      </c>
      <c r="C76" s="4">
        <v>3</v>
      </c>
      <c r="D76" s="4">
        <v>3</v>
      </c>
      <c r="E76" s="5">
        <v>1</v>
      </c>
      <c r="F76" s="4">
        <v>3</v>
      </c>
      <c r="G76" s="5">
        <v>1</v>
      </c>
      <c r="H76" s="6">
        <v>2.5666666666666664</v>
      </c>
    </row>
    <row r="77" spans="1:8" x14ac:dyDescent="0.25">
      <c r="A77" s="155"/>
      <c r="B77" s="55" t="s">
        <v>27</v>
      </c>
      <c r="C77" s="17">
        <f>IFERROR(SUM(C72:C76), "--")</f>
        <v>33</v>
      </c>
      <c r="D77" s="17">
        <f>IFERROR(SUM(D72:D76), "--")</f>
        <v>29</v>
      </c>
      <c r="E77" s="103">
        <f>IFERROR(D77/C77, "--" )</f>
        <v>0.87878787878787878</v>
      </c>
      <c r="F77" s="17">
        <f>IFERROR(SUM(F72:F76), "--")</f>
        <v>20</v>
      </c>
      <c r="G77" s="103">
        <f>IFERROR(F77/C77, "--" )</f>
        <v>0.60606060606060608</v>
      </c>
      <c r="H77" s="104"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D64" sqref="D64"/>
    </sheetView>
  </sheetViews>
  <sheetFormatPr defaultRowHeight="15" x14ac:dyDescent="0.25"/>
  <cols>
    <col min="1" max="1" width="22.7109375" style="87" customWidth="1"/>
    <col min="2" max="8" width="12.7109375" style="1" customWidth="1"/>
    <col min="9" max="9" width="9.140625" style="3"/>
  </cols>
  <sheetData>
    <row r="1" spans="1:12" x14ac:dyDescent="0.25">
      <c r="A1" s="138" t="s">
        <v>100</v>
      </c>
      <c r="B1" s="138"/>
      <c r="C1" s="138"/>
      <c r="D1" s="138"/>
      <c r="E1" s="138"/>
      <c r="F1" s="138"/>
      <c r="G1" s="138"/>
      <c r="H1" s="138"/>
      <c r="I1" s="13"/>
      <c r="J1" s="12"/>
      <c r="K1" s="12"/>
      <c r="L1" s="12"/>
    </row>
    <row r="2" spans="1:12" x14ac:dyDescent="0.25">
      <c r="A2" s="138"/>
      <c r="B2" s="138"/>
      <c r="C2" s="138"/>
      <c r="D2" s="138"/>
      <c r="E2" s="138"/>
      <c r="F2" s="138"/>
      <c r="G2" s="138"/>
      <c r="H2" s="138"/>
      <c r="I2" s="13"/>
      <c r="J2" s="13"/>
      <c r="K2" s="13"/>
      <c r="L2" s="13"/>
    </row>
    <row r="3" spans="1:12" s="24" customFormat="1" ht="30" x14ac:dyDescent="0.25">
      <c r="A3" s="56" t="s">
        <v>41</v>
      </c>
      <c r="B3" s="2" t="s">
        <v>1</v>
      </c>
      <c r="C3" s="66" t="s">
        <v>46</v>
      </c>
      <c r="D3" s="66" t="s">
        <v>47</v>
      </c>
      <c r="E3" s="66" t="s">
        <v>44</v>
      </c>
      <c r="F3" s="66" t="s">
        <v>48</v>
      </c>
      <c r="G3" s="66" t="s">
        <v>0</v>
      </c>
      <c r="H3" s="66" t="s">
        <v>45</v>
      </c>
      <c r="I3" s="57"/>
      <c r="J3" s="57"/>
      <c r="K3" s="57"/>
      <c r="L3" s="57"/>
    </row>
    <row r="4" spans="1:12" x14ac:dyDescent="0.25">
      <c r="A4" s="163" t="s">
        <v>98</v>
      </c>
      <c r="B4" s="7" t="s">
        <v>91</v>
      </c>
      <c r="C4" s="4">
        <v>989</v>
      </c>
      <c r="D4" s="4">
        <v>861</v>
      </c>
      <c r="E4" s="15">
        <v>0.87057633973710824</v>
      </c>
      <c r="F4" s="4">
        <v>732</v>
      </c>
      <c r="G4" s="15">
        <v>0.74014155712841256</v>
      </c>
      <c r="H4" s="14" t="s">
        <v>29</v>
      </c>
      <c r="I4" s="19"/>
      <c r="J4" s="19"/>
      <c r="K4" s="13"/>
      <c r="L4" s="13"/>
    </row>
    <row r="5" spans="1:12" x14ac:dyDescent="0.25">
      <c r="A5" s="164"/>
      <c r="B5" s="7" t="s">
        <v>92</v>
      </c>
      <c r="C5" s="4">
        <v>952</v>
      </c>
      <c r="D5" s="4">
        <v>832</v>
      </c>
      <c r="E5" s="5">
        <v>0.87394957983193278</v>
      </c>
      <c r="F5" s="4">
        <v>694</v>
      </c>
      <c r="G5" s="5">
        <v>0.72899159663865543</v>
      </c>
      <c r="H5" s="6" t="s">
        <v>29</v>
      </c>
      <c r="I5" s="19"/>
      <c r="J5" s="19"/>
      <c r="K5" s="13"/>
      <c r="L5" s="13"/>
    </row>
    <row r="6" spans="1:12" x14ac:dyDescent="0.25">
      <c r="A6" s="164"/>
      <c r="B6" s="7" t="s">
        <v>93</v>
      </c>
      <c r="C6" s="4">
        <v>839</v>
      </c>
      <c r="D6" s="4">
        <v>755</v>
      </c>
      <c r="E6" s="5">
        <v>0.89988081048867696</v>
      </c>
      <c r="F6" s="4">
        <v>602</v>
      </c>
      <c r="G6" s="5">
        <v>0.71752085816448152</v>
      </c>
      <c r="H6" s="6" t="s">
        <v>29</v>
      </c>
      <c r="I6" s="19"/>
      <c r="J6" s="19"/>
      <c r="K6" s="13"/>
      <c r="L6" s="13"/>
    </row>
    <row r="7" spans="1:12" x14ac:dyDescent="0.25">
      <c r="A7" s="164"/>
      <c r="B7" s="7" t="s">
        <v>94</v>
      </c>
      <c r="C7" s="4">
        <v>772</v>
      </c>
      <c r="D7" s="4">
        <v>674</v>
      </c>
      <c r="E7" s="5">
        <v>0.87305699481865284</v>
      </c>
      <c r="F7" s="4">
        <v>566</v>
      </c>
      <c r="G7" s="5">
        <v>0.73316062176165808</v>
      </c>
      <c r="H7" s="6" t="s">
        <v>29</v>
      </c>
      <c r="I7" s="19"/>
      <c r="J7" s="19"/>
      <c r="K7" s="13"/>
      <c r="L7" s="13"/>
    </row>
    <row r="8" spans="1:12" x14ac:dyDescent="0.25">
      <c r="A8" s="164"/>
      <c r="B8" s="7" t="s">
        <v>95</v>
      </c>
      <c r="C8" s="4">
        <v>702</v>
      </c>
      <c r="D8" s="4">
        <v>608</v>
      </c>
      <c r="E8" s="5">
        <v>0.86609686609686609</v>
      </c>
      <c r="F8" s="4">
        <v>525</v>
      </c>
      <c r="G8" s="5">
        <v>0.74786324786324787</v>
      </c>
      <c r="H8" s="6" t="s">
        <v>29</v>
      </c>
      <c r="I8" s="19"/>
      <c r="J8" s="19"/>
      <c r="K8" s="13"/>
      <c r="L8" s="13"/>
    </row>
    <row r="9" spans="1:12" x14ac:dyDescent="0.25">
      <c r="A9" s="165"/>
      <c r="B9" s="55" t="s">
        <v>27</v>
      </c>
      <c r="C9" s="17">
        <f>IFERROR(SUM(C4:C8), "--")</f>
        <v>4254</v>
      </c>
      <c r="D9" s="17">
        <f>IFERROR(SUM(D4:D8), "--")</f>
        <v>3730</v>
      </c>
      <c r="E9" s="103">
        <f>IFERROR(D9/C9, "--" )</f>
        <v>0.87682181476257637</v>
      </c>
      <c r="F9" s="17">
        <f>IFERROR(SUM(F4:F8), "--")</f>
        <v>3119</v>
      </c>
      <c r="G9" s="103">
        <f>IFERROR(F9/C9, "--" )</f>
        <v>0.733192289609779</v>
      </c>
      <c r="H9" s="104" t="s">
        <v>29</v>
      </c>
      <c r="I9" s="19"/>
      <c r="J9" s="19"/>
      <c r="K9" s="13"/>
      <c r="L9" s="13"/>
    </row>
    <row r="10" spans="1:12" x14ac:dyDescent="0.25">
      <c r="A10" s="111"/>
    </row>
    <row r="11" spans="1:12" s="24" customFormat="1" ht="30" x14ac:dyDescent="0.25">
      <c r="A11" s="86" t="s">
        <v>40</v>
      </c>
      <c r="B11" s="2" t="s">
        <v>1</v>
      </c>
      <c r="C11" s="66" t="s">
        <v>46</v>
      </c>
      <c r="D11" s="66" t="s">
        <v>47</v>
      </c>
      <c r="E11" s="66" t="s">
        <v>44</v>
      </c>
      <c r="F11" s="66" t="s">
        <v>48</v>
      </c>
      <c r="G11" s="66" t="s">
        <v>0</v>
      </c>
      <c r="H11" s="66" t="s">
        <v>45</v>
      </c>
      <c r="I11" s="58"/>
    </row>
    <row r="12" spans="1:12" ht="15" customHeight="1" x14ac:dyDescent="0.25">
      <c r="A12" s="160" t="s">
        <v>104</v>
      </c>
      <c r="B12" s="7" t="s">
        <v>91</v>
      </c>
      <c r="C12" s="4">
        <v>107</v>
      </c>
      <c r="D12" s="4">
        <v>93</v>
      </c>
      <c r="E12" s="5">
        <v>0.86915887850467288</v>
      </c>
      <c r="F12" s="4">
        <v>81</v>
      </c>
      <c r="G12" s="5">
        <v>0.7570093457943925</v>
      </c>
      <c r="H12" s="6">
        <v>2.9956043956043956</v>
      </c>
    </row>
    <row r="13" spans="1:12" x14ac:dyDescent="0.25">
      <c r="A13" s="161"/>
      <c r="B13" s="7" t="s">
        <v>92</v>
      </c>
      <c r="C13" s="4">
        <v>114</v>
      </c>
      <c r="D13" s="4">
        <v>87</v>
      </c>
      <c r="E13" s="5">
        <v>0.76315789473684215</v>
      </c>
      <c r="F13" s="4">
        <v>71</v>
      </c>
      <c r="G13" s="5">
        <v>0.6228070175438597</v>
      </c>
      <c r="H13" s="6">
        <v>2.4931034482758623</v>
      </c>
      <c r="I13" s="59"/>
    </row>
    <row r="14" spans="1:12" x14ac:dyDescent="0.25">
      <c r="A14" s="161"/>
      <c r="B14" s="7" t="s">
        <v>93</v>
      </c>
      <c r="C14" s="4">
        <v>105</v>
      </c>
      <c r="D14" s="4">
        <v>89</v>
      </c>
      <c r="E14" s="5">
        <v>0.84761904761904761</v>
      </c>
      <c r="F14" s="4">
        <v>71</v>
      </c>
      <c r="G14" s="5">
        <v>0.67619047619047623</v>
      </c>
      <c r="H14" s="6">
        <v>2.5988764044943822</v>
      </c>
      <c r="I14" s="59"/>
    </row>
    <row r="15" spans="1:12" x14ac:dyDescent="0.25">
      <c r="A15" s="161"/>
      <c r="B15" s="7" t="s">
        <v>94</v>
      </c>
      <c r="C15" s="4">
        <v>127</v>
      </c>
      <c r="D15" s="4">
        <v>100</v>
      </c>
      <c r="E15" s="5">
        <v>0.78740157480314965</v>
      </c>
      <c r="F15" s="4">
        <v>83</v>
      </c>
      <c r="G15" s="5">
        <v>0.65354330708661412</v>
      </c>
      <c r="H15" s="6">
        <v>2.6845360824742266</v>
      </c>
      <c r="I15" s="59"/>
    </row>
    <row r="16" spans="1:12" x14ac:dyDescent="0.25">
      <c r="A16" s="161"/>
      <c r="B16" s="7" t="s">
        <v>95</v>
      </c>
      <c r="C16" s="4">
        <v>111</v>
      </c>
      <c r="D16" s="4">
        <v>95</v>
      </c>
      <c r="E16" s="5">
        <v>0.85585585585585588</v>
      </c>
      <c r="F16" s="4">
        <v>83</v>
      </c>
      <c r="G16" s="5">
        <v>0.74774774774774777</v>
      </c>
      <c r="H16" s="6">
        <v>3.1684782608695654</v>
      </c>
      <c r="I16" s="59"/>
    </row>
    <row r="17" spans="1:9" x14ac:dyDescent="0.25">
      <c r="A17" s="162"/>
      <c r="B17" s="55" t="s">
        <v>27</v>
      </c>
      <c r="C17" s="17">
        <f>IFERROR(SUM(C12:C16), "--")</f>
        <v>564</v>
      </c>
      <c r="D17" s="17">
        <f>IFERROR(SUM(D12:D16), "--")</f>
        <v>464</v>
      </c>
      <c r="E17" s="103">
        <f>IFERROR(D17/C17, "--" )</f>
        <v>0.82269503546099287</v>
      </c>
      <c r="F17" s="17">
        <f>IFERROR(SUM(F12:F16), "--")</f>
        <v>389</v>
      </c>
      <c r="G17" s="103">
        <f>IFERROR(F17/C17, "--" )</f>
        <v>0.68971631205673756</v>
      </c>
      <c r="H17" s="104" t="s">
        <v>29</v>
      </c>
      <c r="I17" s="59"/>
    </row>
    <row r="18" spans="1:9" ht="15" customHeight="1" x14ac:dyDescent="0.25">
      <c r="A18" s="157" t="s">
        <v>105</v>
      </c>
      <c r="B18" s="88" t="s">
        <v>91</v>
      </c>
      <c r="C18" s="89">
        <v>144</v>
      </c>
      <c r="D18" s="89">
        <v>118</v>
      </c>
      <c r="E18" s="91">
        <v>0.81944444444444442</v>
      </c>
      <c r="F18" s="89">
        <v>101</v>
      </c>
      <c r="G18" s="91">
        <v>0.70138888888888884</v>
      </c>
      <c r="H18" s="90">
        <v>2.7947368421052632</v>
      </c>
    </row>
    <row r="19" spans="1:9" x14ac:dyDescent="0.25">
      <c r="A19" s="158"/>
      <c r="B19" s="88" t="s">
        <v>92</v>
      </c>
      <c r="C19" s="89">
        <v>111</v>
      </c>
      <c r="D19" s="89">
        <v>94</v>
      </c>
      <c r="E19" s="91">
        <v>0.84684684684684686</v>
      </c>
      <c r="F19" s="89">
        <v>73</v>
      </c>
      <c r="G19" s="91">
        <v>0.65765765765765771</v>
      </c>
      <c r="H19" s="90">
        <v>2.5228260869565218</v>
      </c>
      <c r="I19" s="59"/>
    </row>
    <row r="20" spans="1:9" x14ac:dyDescent="0.25">
      <c r="A20" s="158"/>
      <c r="B20" s="88" t="s">
        <v>93</v>
      </c>
      <c r="C20" s="89">
        <v>69</v>
      </c>
      <c r="D20" s="89">
        <v>58</v>
      </c>
      <c r="E20" s="91">
        <v>0.84057971014492749</v>
      </c>
      <c r="F20" s="89">
        <v>41</v>
      </c>
      <c r="G20" s="91">
        <v>0.59420289855072461</v>
      </c>
      <c r="H20" s="90">
        <v>2.3224137931034483</v>
      </c>
      <c r="I20" s="59"/>
    </row>
    <row r="21" spans="1:9" x14ac:dyDescent="0.25">
      <c r="A21" s="158"/>
      <c r="B21" s="88" t="s">
        <v>94</v>
      </c>
      <c r="C21" s="89">
        <v>53</v>
      </c>
      <c r="D21" s="89">
        <v>47</v>
      </c>
      <c r="E21" s="91">
        <v>0.8867924528301887</v>
      </c>
      <c r="F21" s="89">
        <v>32</v>
      </c>
      <c r="G21" s="91">
        <v>0.60377358490566035</v>
      </c>
      <c r="H21" s="90">
        <v>2.1702127659574466</v>
      </c>
      <c r="I21" s="59"/>
    </row>
    <row r="22" spans="1:9" x14ac:dyDescent="0.25">
      <c r="A22" s="158"/>
      <c r="B22" s="88" t="s">
        <v>95</v>
      </c>
      <c r="C22" s="89">
        <v>48</v>
      </c>
      <c r="D22" s="89">
        <v>37</v>
      </c>
      <c r="E22" s="91">
        <v>0.77083333333333337</v>
      </c>
      <c r="F22" s="89">
        <v>32</v>
      </c>
      <c r="G22" s="91">
        <v>0.66666666666666663</v>
      </c>
      <c r="H22" s="90">
        <v>2.7567567567567566</v>
      </c>
      <c r="I22" s="59"/>
    </row>
    <row r="23" spans="1:9" x14ac:dyDescent="0.25">
      <c r="A23" s="159"/>
      <c r="B23" s="96" t="s">
        <v>27</v>
      </c>
      <c r="C23" s="108">
        <f>IFERROR(SUM(C18:C22), "--")</f>
        <v>425</v>
      </c>
      <c r="D23" s="108">
        <f>IFERROR(SUM(D18:D22), "--")</f>
        <v>354</v>
      </c>
      <c r="E23" s="110">
        <f>IFERROR(D23/C23, "--" )</f>
        <v>0.83294117647058818</v>
      </c>
      <c r="F23" s="108">
        <f>IFERROR(SUM(F18:F22), "--")</f>
        <v>279</v>
      </c>
      <c r="G23" s="110">
        <f>IFERROR(F23/C23, "--" )</f>
        <v>0.65647058823529414</v>
      </c>
      <c r="H23" s="109" t="s">
        <v>29</v>
      </c>
      <c r="I23" s="59"/>
    </row>
    <row r="24" spans="1:9" ht="15" customHeight="1" x14ac:dyDescent="0.25">
      <c r="A24" s="160" t="s">
        <v>106</v>
      </c>
      <c r="B24" s="7" t="s">
        <v>91</v>
      </c>
      <c r="C24" s="4">
        <v>73</v>
      </c>
      <c r="D24" s="4">
        <v>55</v>
      </c>
      <c r="E24" s="5">
        <v>0.75342465753424659</v>
      </c>
      <c r="F24" s="4">
        <v>41</v>
      </c>
      <c r="G24" s="5">
        <v>0.56164383561643838</v>
      </c>
      <c r="H24" s="6">
        <v>2.2563636363636363</v>
      </c>
    </row>
    <row r="25" spans="1:9" x14ac:dyDescent="0.25">
      <c r="A25" s="161"/>
      <c r="B25" s="7" t="s">
        <v>92</v>
      </c>
      <c r="C25" s="4">
        <v>20</v>
      </c>
      <c r="D25" s="4">
        <v>18</v>
      </c>
      <c r="E25" s="5">
        <v>0.9</v>
      </c>
      <c r="F25" s="4">
        <v>17</v>
      </c>
      <c r="G25" s="5">
        <v>0.85</v>
      </c>
      <c r="H25" s="6">
        <v>3.2352941176470589</v>
      </c>
      <c r="I25" s="59"/>
    </row>
    <row r="26" spans="1:9" x14ac:dyDescent="0.25">
      <c r="A26" s="161"/>
      <c r="B26" s="7" t="s">
        <v>93</v>
      </c>
      <c r="C26" s="4">
        <v>20</v>
      </c>
      <c r="D26" s="4">
        <v>18</v>
      </c>
      <c r="E26" s="5">
        <v>0.9</v>
      </c>
      <c r="F26" s="4">
        <v>16</v>
      </c>
      <c r="G26" s="5">
        <v>0.8</v>
      </c>
      <c r="H26" s="6">
        <v>2.8333333333333335</v>
      </c>
      <c r="I26" s="59"/>
    </row>
    <row r="27" spans="1:9" x14ac:dyDescent="0.25">
      <c r="A27" s="161"/>
      <c r="B27" s="7" t="s">
        <v>94</v>
      </c>
      <c r="C27" s="4">
        <v>7</v>
      </c>
      <c r="D27" s="4">
        <v>7</v>
      </c>
      <c r="E27" s="5">
        <v>1</v>
      </c>
      <c r="F27" s="4">
        <v>6</v>
      </c>
      <c r="G27" s="5">
        <v>0.8571428571428571</v>
      </c>
      <c r="H27" s="6">
        <v>2.2857142857142856</v>
      </c>
      <c r="I27" s="59"/>
    </row>
    <row r="28" spans="1:9" x14ac:dyDescent="0.25">
      <c r="A28" s="161"/>
      <c r="B28" s="7" t="s">
        <v>95</v>
      </c>
      <c r="C28" s="4">
        <v>32</v>
      </c>
      <c r="D28" s="4">
        <v>26</v>
      </c>
      <c r="E28" s="5">
        <v>0.8125</v>
      </c>
      <c r="F28" s="4">
        <v>26</v>
      </c>
      <c r="G28" s="5">
        <v>0.8125</v>
      </c>
      <c r="H28" s="6">
        <v>3.1538461538461537</v>
      </c>
      <c r="I28" s="59"/>
    </row>
    <row r="29" spans="1:9" x14ac:dyDescent="0.25">
      <c r="A29" s="162"/>
      <c r="B29" s="55" t="s">
        <v>27</v>
      </c>
      <c r="C29" s="17">
        <f>IFERROR(SUM(C24:C28), "--")</f>
        <v>152</v>
      </c>
      <c r="D29" s="17">
        <f>IFERROR(SUM(D24:D28), "--")</f>
        <v>124</v>
      </c>
      <c r="E29" s="103">
        <f>IFERROR(D29/C29, "--" )</f>
        <v>0.81578947368421051</v>
      </c>
      <c r="F29" s="17">
        <f>IFERROR(SUM(F24:F28), "--")</f>
        <v>106</v>
      </c>
      <c r="G29" s="103">
        <f>IFERROR(F29/C29, "--" )</f>
        <v>0.69736842105263153</v>
      </c>
      <c r="H29" s="104" t="s">
        <v>29</v>
      </c>
      <c r="I29" s="59"/>
    </row>
    <row r="30" spans="1:9" ht="15" customHeight="1" x14ac:dyDescent="0.25">
      <c r="A30" s="157" t="s">
        <v>107</v>
      </c>
      <c r="B30" s="88" t="s">
        <v>91</v>
      </c>
      <c r="C30" s="89">
        <v>251</v>
      </c>
      <c r="D30" s="89">
        <v>226</v>
      </c>
      <c r="E30" s="91">
        <v>0.90039840637450197</v>
      </c>
      <c r="F30" s="89">
        <v>188</v>
      </c>
      <c r="G30" s="91">
        <v>0.74900398406374502</v>
      </c>
      <c r="H30" s="90">
        <v>2.6031249999999999</v>
      </c>
    </row>
    <row r="31" spans="1:9" x14ac:dyDescent="0.25">
      <c r="A31" s="158"/>
      <c r="B31" s="88" t="s">
        <v>92</v>
      </c>
      <c r="C31" s="89">
        <v>222</v>
      </c>
      <c r="D31" s="89">
        <v>199</v>
      </c>
      <c r="E31" s="91">
        <v>0.89639639639639634</v>
      </c>
      <c r="F31" s="89">
        <v>147</v>
      </c>
      <c r="G31" s="91">
        <v>0.66216216216216217</v>
      </c>
      <c r="H31" s="90">
        <v>2.3974489795918368</v>
      </c>
      <c r="I31" s="59"/>
    </row>
    <row r="32" spans="1:9" x14ac:dyDescent="0.25">
      <c r="A32" s="158"/>
      <c r="B32" s="88" t="s">
        <v>93</v>
      </c>
      <c r="C32" s="89">
        <v>227</v>
      </c>
      <c r="D32" s="89">
        <v>205</v>
      </c>
      <c r="E32" s="91">
        <v>0.90308370044052866</v>
      </c>
      <c r="F32" s="89">
        <v>160</v>
      </c>
      <c r="G32" s="91">
        <v>0.70484581497797361</v>
      </c>
      <c r="H32" s="90">
        <v>2.4301980198019804</v>
      </c>
      <c r="I32" s="59"/>
    </row>
    <row r="33" spans="1:9" x14ac:dyDescent="0.25">
      <c r="A33" s="158"/>
      <c r="B33" s="88" t="s">
        <v>94</v>
      </c>
      <c r="C33" s="89">
        <v>210</v>
      </c>
      <c r="D33" s="89">
        <v>188</v>
      </c>
      <c r="E33" s="91">
        <v>0.89523809523809528</v>
      </c>
      <c r="F33" s="89">
        <v>161</v>
      </c>
      <c r="G33" s="91">
        <v>0.76666666666666672</v>
      </c>
      <c r="H33" s="90">
        <v>2.7535135135135134</v>
      </c>
      <c r="I33" s="59"/>
    </row>
    <row r="34" spans="1:9" x14ac:dyDescent="0.25">
      <c r="A34" s="158"/>
      <c r="B34" s="88" t="s">
        <v>95</v>
      </c>
      <c r="C34" s="89">
        <v>178</v>
      </c>
      <c r="D34" s="89">
        <v>148</v>
      </c>
      <c r="E34" s="91">
        <v>0.8314606741573034</v>
      </c>
      <c r="F34" s="89">
        <v>120</v>
      </c>
      <c r="G34" s="91">
        <v>0.6741573033707865</v>
      </c>
      <c r="H34" s="90">
        <v>2.6525547445255473</v>
      </c>
      <c r="I34" s="59"/>
    </row>
    <row r="35" spans="1:9" x14ac:dyDescent="0.25">
      <c r="A35" s="159"/>
      <c r="B35" s="96" t="s">
        <v>27</v>
      </c>
      <c r="C35" s="108">
        <f>IFERROR(SUM(C30:C34), "--")</f>
        <v>1088</v>
      </c>
      <c r="D35" s="108">
        <f>IFERROR(SUM(D30:D34), "--")</f>
        <v>966</v>
      </c>
      <c r="E35" s="110">
        <f>IFERROR(D35/C35, "--" )</f>
        <v>0.88786764705882348</v>
      </c>
      <c r="F35" s="108">
        <f>IFERROR(SUM(F30:F34), "--")</f>
        <v>776</v>
      </c>
      <c r="G35" s="110">
        <f>IFERROR(F35/C35, "--" )</f>
        <v>0.71323529411764708</v>
      </c>
      <c r="H35" s="109" t="s">
        <v>29</v>
      </c>
      <c r="I35" s="59"/>
    </row>
    <row r="36" spans="1:9" ht="15" customHeight="1" x14ac:dyDescent="0.25">
      <c r="A36" s="160" t="s">
        <v>108</v>
      </c>
      <c r="B36" s="7" t="s">
        <v>91</v>
      </c>
      <c r="C36" s="4">
        <v>301</v>
      </c>
      <c r="D36" s="4">
        <v>264</v>
      </c>
      <c r="E36" s="5">
        <v>0.87707641196013286</v>
      </c>
      <c r="F36" s="4">
        <v>229</v>
      </c>
      <c r="G36" s="5">
        <v>0.76079734219269102</v>
      </c>
      <c r="H36" s="6">
        <v>2.9356321839080457</v>
      </c>
    </row>
    <row r="37" spans="1:9" x14ac:dyDescent="0.25">
      <c r="A37" s="161"/>
      <c r="B37" s="7" t="s">
        <v>92</v>
      </c>
      <c r="C37" s="4">
        <v>329</v>
      </c>
      <c r="D37" s="4">
        <v>290</v>
      </c>
      <c r="E37" s="5">
        <v>0.8814589665653495</v>
      </c>
      <c r="F37" s="4">
        <v>249</v>
      </c>
      <c r="G37" s="5">
        <v>0.75683890577507595</v>
      </c>
      <c r="H37" s="6">
        <v>2.7210526315789472</v>
      </c>
      <c r="I37" s="59"/>
    </row>
    <row r="38" spans="1:9" x14ac:dyDescent="0.25">
      <c r="A38" s="161"/>
      <c r="B38" s="7" t="s">
        <v>93</v>
      </c>
      <c r="C38" s="4">
        <v>289</v>
      </c>
      <c r="D38" s="4">
        <v>266</v>
      </c>
      <c r="E38" s="5">
        <v>0.92041522491349481</v>
      </c>
      <c r="F38" s="4">
        <v>214</v>
      </c>
      <c r="G38" s="5">
        <v>0.74048442906574397</v>
      </c>
      <c r="H38" s="6">
        <v>2.6903474903474907</v>
      </c>
      <c r="I38" s="59"/>
    </row>
    <row r="39" spans="1:9" x14ac:dyDescent="0.25">
      <c r="A39" s="161"/>
      <c r="B39" s="7" t="s">
        <v>94</v>
      </c>
      <c r="C39" s="4">
        <v>252</v>
      </c>
      <c r="D39" s="4">
        <v>222</v>
      </c>
      <c r="E39" s="5">
        <v>0.88095238095238093</v>
      </c>
      <c r="F39" s="4">
        <v>195</v>
      </c>
      <c r="G39" s="5">
        <v>0.77380952380952384</v>
      </c>
      <c r="H39" s="6">
        <v>3.0178899082568811</v>
      </c>
      <c r="I39" s="59"/>
    </row>
    <row r="40" spans="1:9" x14ac:dyDescent="0.25">
      <c r="A40" s="161"/>
      <c r="B40" s="7" t="s">
        <v>95</v>
      </c>
      <c r="C40" s="4">
        <v>251</v>
      </c>
      <c r="D40" s="4">
        <v>223</v>
      </c>
      <c r="E40" s="5">
        <v>0.88844621513944222</v>
      </c>
      <c r="F40" s="4">
        <v>196</v>
      </c>
      <c r="G40" s="5">
        <v>0.78087649402390436</v>
      </c>
      <c r="H40" s="6">
        <v>3.0354838709677421</v>
      </c>
      <c r="I40" s="59"/>
    </row>
    <row r="41" spans="1:9" x14ac:dyDescent="0.25">
      <c r="A41" s="162"/>
      <c r="B41" s="55" t="s">
        <v>27</v>
      </c>
      <c r="C41" s="17">
        <f>IFERROR(SUM(C36:C40), "--")</f>
        <v>1422</v>
      </c>
      <c r="D41" s="17">
        <f>IFERROR(SUM(D36:D40), "--")</f>
        <v>1265</v>
      </c>
      <c r="E41" s="103">
        <f>IFERROR(D41/C41, "--" )</f>
        <v>0.88959212376933894</v>
      </c>
      <c r="F41" s="17">
        <f>IFERROR(SUM(F36:F40), "--")</f>
        <v>1083</v>
      </c>
      <c r="G41" s="103">
        <f>IFERROR(F41/C41, "--" )</f>
        <v>0.76160337552742619</v>
      </c>
      <c r="H41" s="104" t="s">
        <v>29</v>
      </c>
      <c r="I41" s="59"/>
    </row>
    <row r="42" spans="1:9" ht="15" customHeight="1" x14ac:dyDescent="0.25">
      <c r="A42" s="157" t="s">
        <v>109</v>
      </c>
      <c r="B42" s="88" t="s">
        <v>91</v>
      </c>
      <c r="C42" s="115" t="s">
        <v>29</v>
      </c>
      <c r="D42" s="115" t="s">
        <v>29</v>
      </c>
      <c r="E42" s="116" t="s">
        <v>29</v>
      </c>
      <c r="F42" s="115" t="s">
        <v>29</v>
      </c>
      <c r="G42" s="116" t="s">
        <v>29</v>
      </c>
      <c r="H42" s="117" t="s">
        <v>29</v>
      </c>
    </row>
    <row r="43" spans="1:9" x14ac:dyDescent="0.25">
      <c r="A43" s="158"/>
      <c r="B43" s="88" t="s">
        <v>92</v>
      </c>
      <c r="C43" s="115" t="s">
        <v>29</v>
      </c>
      <c r="D43" s="115" t="s">
        <v>29</v>
      </c>
      <c r="E43" s="116" t="s">
        <v>29</v>
      </c>
      <c r="F43" s="115" t="s">
        <v>29</v>
      </c>
      <c r="G43" s="116" t="s">
        <v>29</v>
      </c>
      <c r="H43" s="117" t="s">
        <v>29</v>
      </c>
      <c r="I43" s="59"/>
    </row>
    <row r="44" spans="1:9" x14ac:dyDescent="0.25">
      <c r="A44" s="158"/>
      <c r="B44" s="88" t="s">
        <v>93</v>
      </c>
      <c r="C44" s="115" t="s">
        <v>29</v>
      </c>
      <c r="D44" s="115" t="s">
        <v>29</v>
      </c>
      <c r="E44" s="116" t="s">
        <v>29</v>
      </c>
      <c r="F44" s="115" t="s">
        <v>29</v>
      </c>
      <c r="G44" s="116" t="s">
        <v>29</v>
      </c>
      <c r="H44" s="117" t="s">
        <v>29</v>
      </c>
      <c r="I44" s="59"/>
    </row>
    <row r="45" spans="1:9" x14ac:dyDescent="0.25">
      <c r="A45" s="158"/>
      <c r="B45" s="88" t="s">
        <v>94</v>
      </c>
      <c r="C45" s="89">
        <v>27</v>
      </c>
      <c r="D45" s="89">
        <v>23</v>
      </c>
      <c r="E45" s="91">
        <v>0.85185185185185186</v>
      </c>
      <c r="F45" s="89">
        <v>19</v>
      </c>
      <c r="G45" s="91">
        <v>0.70370370370370372</v>
      </c>
      <c r="H45" s="90">
        <v>2.6478260869565222</v>
      </c>
      <c r="I45" s="59"/>
    </row>
    <row r="46" spans="1:9" x14ac:dyDescent="0.25">
      <c r="A46" s="158"/>
      <c r="B46" s="88" t="s">
        <v>95</v>
      </c>
      <c r="C46" s="89">
        <v>19</v>
      </c>
      <c r="D46" s="89">
        <v>19</v>
      </c>
      <c r="E46" s="91">
        <v>1</v>
      </c>
      <c r="F46" s="89">
        <v>16</v>
      </c>
      <c r="G46" s="91">
        <v>0.84210526315789469</v>
      </c>
      <c r="H46" s="90">
        <v>3.0368421052631578</v>
      </c>
      <c r="I46" s="59"/>
    </row>
    <row r="47" spans="1:9" x14ac:dyDescent="0.25">
      <c r="A47" s="159"/>
      <c r="B47" s="96" t="s">
        <v>27</v>
      </c>
      <c r="C47" s="108">
        <f>IFERROR(SUM(C42:C46), "--")</f>
        <v>46</v>
      </c>
      <c r="D47" s="108">
        <f>IFERROR(SUM(D42:D46), "--")</f>
        <v>42</v>
      </c>
      <c r="E47" s="110">
        <f>IFERROR(D47/C47, "--" )</f>
        <v>0.91304347826086951</v>
      </c>
      <c r="F47" s="108">
        <f>IFERROR(SUM(F42:F46), "--")</f>
        <v>35</v>
      </c>
      <c r="G47" s="110">
        <f>IFERROR(F47/C47, "--" )</f>
        <v>0.76086956521739135</v>
      </c>
      <c r="H47" s="109" t="s">
        <v>29</v>
      </c>
      <c r="I47" s="59"/>
    </row>
    <row r="48" spans="1:9" ht="15" customHeight="1" x14ac:dyDescent="0.25">
      <c r="A48" s="156" t="s">
        <v>110</v>
      </c>
      <c r="B48" s="7" t="s">
        <v>91</v>
      </c>
      <c r="C48" s="4">
        <v>33</v>
      </c>
      <c r="D48" s="4">
        <v>32</v>
      </c>
      <c r="E48" s="5">
        <v>0.96969696969696972</v>
      </c>
      <c r="F48" s="4">
        <v>30</v>
      </c>
      <c r="G48" s="5">
        <v>0.90909090909090906</v>
      </c>
      <c r="H48" s="6">
        <v>2.828125</v>
      </c>
    </row>
    <row r="49" spans="1:8" x14ac:dyDescent="0.25">
      <c r="A49" s="156"/>
      <c r="B49" s="7" t="s">
        <v>92</v>
      </c>
      <c r="C49" s="4">
        <v>32</v>
      </c>
      <c r="D49" s="4">
        <v>27</v>
      </c>
      <c r="E49" s="5">
        <v>0.84375</v>
      </c>
      <c r="F49" s="4">
        <v>26</v>
      </c>
      <c r="G49" s="5">
        <v>0.8125</v>
      </c>
      <c r="H49" s="6">
        <v>3.003703703703704</v>
      </c>
    </row>
    <row r="50" spans="1:8" x14ac:dyDescent="0.25">
      <c r="A50" s="156"/>
      <c r="B50" s="7" t="s">
        <v>93</v>
      </c>
      <c r="C50" s="4">
        <v>37</v>
      </c>
      <c r="D50" s="4">
        <v>33</v>
      </c>
      <c r="E50" s="5">
        <v>0.89189189189189189</v>
      </c>
      <c r="F50" s="4">
        <v>27</v>
      </c>
      <c r="G50" s="5">
        <v>0.72972972972972971</v>
      </c>
      <c r="H50" s="6">
        <v>2.5333333333333332</v>
      </c>
    </row>
    <row r="51" spans="1:8" x14ac:dyDescent="0.25">
      <c r="A51" s="156"/>
      <c r="B51" s="7" t="s">
        <v>94</v>
      </c>
      <c r="C51" s="4">
        <v>26</v>
      </c>
      <c r="D51" s="4">
        <v>19</v>
      </c>
      <c r="E51" s="5">
        <v>0.73076923076923073</v>
      </c>
      <c r="F51" s="4">
        <v>16</v>
      </c>
      <c r="G51" s="5">
        <v>0.61538461538461542</v>
      </c>
      <c r="H51" s="6">
        <v>2.4842105263157892</v>
      </c>
    </row>
    <row r="52" spans="1:8" x14ac:dyDescent="0.25">
      <c r="A52" s="156"/>
      <c r="B52" s="7" t="s">
        <v>95</v>
      </c>
      <c r="C52" s="4" t="s">
        <v>29</v>
      </c>
      <c r="D52" s="4" t="s">
        <v>29</v>
      </c>
      <c r="E52" s="5" t="s">
        <v>29</v>
      </c>
      <c r="F52" s="4" t="s">
        <v>29</v>
      </c>
      <c r="G52" s="5" t="s">
        <v>29</v>
      </c>
      <c r="H52" s="6" t="s">
        <v>29</v>
      </c>
    </row>
    <row r="53" spans="1:8" x14ac:dyDescent="0.25">
      <c r="A53" s="156"/>
      <c r="B53" s="55" t="s">
        <v>27</v>
      </c>
      <c r="C53" s="17">
        <f>IFERROR(SUM(C48:C52), "--")</f>
        <v>128</v>
      </c>
      <c r="D53" s="17">
        <f>IFERROR(SUM(D48:D52), "--")</f>
        <v>111</v>
      </c>
      <c r="E53" s="103">
        <f>IFERROR(D53/C53, "--" )</f>
        <v>0.8671875</v>
      </c>
      <c r="F53" s="17">
        <f>IFERROR(SUM(F48:F52), "--")</f>
        <v>99</v>
      </c>
      <c r="G53" s="103">
        <f>IFERROR(F53/C53, "--" )</f>
        <v>0.7734375</v>
      </c>
      <c r="H53" s="104" t="s">
        <v>29</v>
      </c>
    </row>
    <row r="54" spans="1:8" x14ac:dyDescent="0.25">
      <c r="A54" s="157" t="s">
        <v>111</v>
      </c>
      <c r="B54" s="88" t="s">
        <v>91</v>
      </c>
      <c r="C54" s="89">
        <v>30</v>
      </c>
      <c r="D54" s="89">
        <v>28</v>
      </c>
      <c r="E54" s="91">
        <v>0.93333333333333335</v>
      </c>
      <c r="F54" s="89">
        <v>27</v>
      </c>
      <c r="G54" s="91">
        <v>0.9</v>
      </c>
      <c r="H54" s="90">
        <v>3.4642857142857144</v>
      </c>
    </row>
    <row r="55" spans="1:8" x14ac:dyDescent="0.25">
      <c r="A55" s="158"/>
      <c r="B55" s="88" t="s">
        <v>92</v>
      </c>
      <c r="C55" s="115" t="s">
        <v>29</v>
      </c>
      <c r="D55" s="115" t="s">
        <v>29</v>
      </c>
      <c r="E55" s="116" t="s">
        <v>29</v>
      </c>
      <c r="F55" s="115" t="s">
        <v>29</v>
      </c>
      <c r="G55" s="116" t="s">
        <v>29</v>
      </c>
      <c r="H55" s="117" t="s">
        <v>29</v>
      </c>
    </row>
    <row r="56" spans="1:8" x14ac:dyDescent="0.25">
      <c r="A56" s="158"/>
      <c r="B56" s="88" t="s">
        <v>93</v>
      </c>
      <c r="C56" s="89">
        <v>46</v>
      </c>
      <c r="D56" s="89">
        <v>44</v>
      </c>
      <c r="E56" s="91">
        <v>0.95652173913043481</v>
      </c>
      <c r="F56" s="89">
        <v>38</v>
      </c>
      <c r="G56" s="91">
        <v>0.82608695652173914</v>
      </c>
      <c r="H56" s="90">
        <v>2.6159090909090912</v>
      </c>
    </row>
    <row r="57" spans="1:8" x14ac:dyDescent="0.25">
      <c r="A57" s="158"/>
      <c r="B57" s="88" t="s">
        <v>94</v>
      </c>
      <c r="C57" s="89">
        <v>27</v>
      </c>
      <c r="D57" s="89">
        <v>25</v>
      </c>
      <c r="E57" s="91">
        <v>0.92592592592592593</v>
      </c>
      <c r="F57" s="89">
        <v>18</v>
      </c>
      <c r="G57" s="91">
        <v>0.66666666666666663</v>
      </c>
      <c r="H57" s="90">
        <v>2.1920000000000002</v>
      </c>
    </row>
    <row r="58" spans="1:8" x14ac:dyDescent="0.25">
      <c r="A58" s="158"/>
      <c r="B58" s="88" t="s">
        <v>95</v>
      </c>
      <c r="C58" s="89">
        <v>21</v>
      </c>
      <c r="D58" s="89">
        <v>20</v>
      </c>
      <c r="E58" s="91">
        <v>0.95238095238095233</v>
      </c>
      <c r="F58" s="89">
        <v>18</v>
      </c>
      <c r="G58" s="91">
        <v>0.8571428571428571</v>
      </c>
      <c r="H58" s="90">
        <v>3.32</v>
      </c>
    </row>
    <row r="59" spans="1:8" x14ac:dyDescent="0.25">
      <c r="A59" s="159"/>
      <c r="B59" s="96" t="s">
        <v>27</v>
      </c>
      <c r="C59" s="108">
        <f>IFERROR(SUM(C54:C58), "--")</f>
        <v>124</v>
      </c>
      <c r="D59" s="108">
        <f>IFERROR(SUM(D54:D58), "--")</f>
        <v>117</v>
      </c>
      <c r="E59" s="110">
        <f>IFERROR(D59/C59, "--" )</f>
        <v>0.94354838709677424</v>
      </c>
      <c r="F59" s="108">
        <f>IFERROR(SUM(F54:F58), "--")</f>
        <v>101</v>
      </c>
      <c r="G59" s="110">
        <f>IFERROR(F59/C59, "--" )</f>
        <v>0.81451612903225812</v>
      </c>
      <c r="H59" s="109" t="s">
        <v>29</v>
      </c>
    </row>
    <row r="60" spans="1:8" x14ac:dyDescent="0.25">
      <c r="A60" s="160" t="s">
        <v>112</v>
      </c>
      <c r="B60" s="7" t="s">
        <v>91</v>
      </c>
      <c r="C60" s="20" t="s">
        <v>29</v>
      </c>
      <c r="D60" s="20" t="s">
        <v>29</v>
      </c>
      <c r="E60" s="118" t="s">
        <v>29</v>
      </c>
      <c r="F60" s="20" t="s">
        <v>29</v>
      </c>
      <c r="G60" s="118" t="s">
        <v>29</v>
      </c>
      <c r="H60" s="119" t="s">
        <v>29</v>
      </c>
    </row>
    <row r="61" spans="1:8" x14ac:dyDescent="0.25">
      <c r="A61" s="161"/>
      <c r="B61" s="7" t="s">
        <v>92</v>
      </c>
      <c r="C61" s="4">
        <v>19</v>
      </c>
      <c r="D61" s="4">
        <v>16</v>
      </c>
      <c r="E61" s="5">
        <v>0.84210526315789469</v>
      </c>
      <c r="F61" s="4">
        <v>16</v>
      </c>
      <c r="G61" s="5">
        <v>0.84210526315789469</v>
      </c>
      <c r="H61" s="6">
        <v>3.5625</v>
      </c>
    </row>
    <row r="62" spans="1:8" x14ac:dyDescent="0.25">
      <c r="A62" s="161"/>
      <c r="B62" s="7" t="s">
        <v>93</v>
      </c>
      <c r="C62" s="20" t="s">
        <v>29</v>
      </c>
      <c r="D62" s="20" t="s">
        <v>29</v>
      </c>
      <c r="E62" s="118" t="s">
        <v>29</v>
      </c>
      <c r="F62" s="20" t="s">
        <v>29</v>
      </c>
      <c r="G62" s="118" t="s">
        <v>29</v>
      </c>
      <c r="H62" s="119" t="s">
        <v>29</v>
      </c>
    </row>
    <row r="63" spans="1:8" x14ac:dyDescent="0.25">
      <c r="A63" s="161"/>
      <c r="B63" s="7" t="s">
        <v>94</v>
      </c>
      <c r="C63" s="120" t="s">
        <v>29</v>
      </c>
      <c r="D63" s="120" t="s">
        <v>29</v>
      </c>
      <c r="E63" s="53" t="s">
        <v>29</v>
      </c>
      <c r="F63" s="120" t="s">
        <v>29</v>
      </c>
      <c r="G63" s="53" t="s">
        <v>29</v>
      </c>
      <c r="H63" s="120" t="s">
        <v>29</v>
      </c>
    </row>
    <row r="64" spans="1:8" x14ac:dyDescent="0.25">
      <c r="A64" s="161"/>
      <c r="B64" s="7" t="s">
        <v>95</v>
      </c>
      <c r="C64" s="20" t="s">
        <v>29</v>
      </c>
      <c r="D64" s="20" t="s">
        <v>29</v>
      </c>
      <c r="E64" s="118" t="s">
        <v>29</v>
      </c>
      <c r="F64" s="20" t="s">
        <v>29</v>
      </c>
      <c r="G64" s="118" t="s">
        <v>29</v>
      </c>
      <c r="H64" s="119" t="s">
        <v>29</v>
      </c>
    </row>
    <row r="65" spans="1:8" x14ac:dyDescent="0.25">
      <c r="A65" s="162"/>
      <c r="B65" s="55" t="s">
        <v>27</v>
      </c>
      <c r="C65" s="17">
        <f>IFERROR(SUM(C60:C64), "--")</f>
        <v>19</v>
      </c>
      <c r="D65" s="17">
        <f>IFERROR(SUM(D60:D64), "--")</f>
        <v>16</v>
      </c>
      <c r="E65" s="103">
        <f>IFERROR(D65/C65, "--" )</f>
        <v>0.84210526315789469</v>
      </c>
      <c r="F65" s="17">
        <f>IFERROR(SUM(F60:F64), "--")</f>
        <v>16</v>
      </c>
      <c r="G65" s="103">
        <f>IFERROR(F65/C65, "--" )</f>
        <v>0.84210526315789469</v>
      </c>
      <c r="H65" s="104" t="s">
        <v>29</v>
      </c>
    </row>
    <row r="66" spans="1:8" x14ac:dyDescent="0.25">
      <c r="A66" s="157" t="s">
        <v>113</v>
      </c>
      <c r="B66" s="88" t="s">
        <v>91</v>
      </c>
      <c r="C66" s="89">
        <v>18</v>
      </c>
      <c r="D66" s="89">
        <v>17</v>
      </c>
      <c r="E66" s="91">
        <v>0.94444444444444442</v>
      </c>
      <c r="F66" s="89">
        <v>12</v>
      </c>
      <c r="G66" s="91">
        <v>0.66666666666666663</v>
      </c>
      <c r="H66" s="90">
        <v>2.7058823529411766</v>
      </c>
    </row>
    <row r="67" spans="1:8" x14ac:dyDescent="0.25">
      <c r="A67" s="158"/>
      <c r="B67" s="88" t="s">
        <v>92</v>
      </c>
      <c r="C67" s="115" t="s">
        <v>29</v>
      </c>
      <c r="D67" s="115" t="s">
        <v>29</v>
      </c>
      <c r="E67" s="116" t="s">
        <v>29</v>
      </c>
      <c r="F67" s="115" t="s">
        <v>29</v>
      </c>
      <c r="G67" s="116" t="s">
        <v>29</v>
      </c>
      <c r="H67" s="117" t="s">
        <v>29</v>
      </c>
    </row>
    <row r="68" spans="1:8" x14ac:dyDescent="0.25">
      <c r="A68" s="158"/>
      <c r="B68" s="88" t="s">
        <v>93</v>
      </c>
      <c r="C68" s="115" t="s">
        <v>29</v>
      </c>
      <c r="D68" s="115" t="s">
        <v>29</v>
      </c>
      <c r="E68" s="116" t="s">
        <v>29</v>
      </c>
      <c r="F68" s="115" t="s">
        <v>29</v>
      </c>
      <c r="G68" s="116" t="s">
        <v>29</v>
      </c>
      <c r="H68" s="117" t="s">
        <v>29</v>
      </c>
    </row>
    <row r="69" spans="1:8" x14ac:dyDescent="0.25">
      <c r="A69" s="158"/>
      <c r="B69" s="88" t="s">
        <v>94</v>
      </c>
      <c r="C69" s="115" t="s">
        <v>29</v>
      </c>
      <c r="D69" s="115" t="s">
        <v>29</v>
      </c>
      <c r="E69" s="116" t="s">
        <v>29</v>
      </c>
      <c r="F69" s="115" t="s">
        <v>29</v>
      </c>
      <c r="G69" s="116" t="s">
        <v>29</v>
      </c>
      <c r="H69" s="117" t="s">
        <v>29</v>
      </c>
    </row>
    <row r="70" spans="1:8" x14ac:dyDescent="0.25">
      <c r="A70" s="158"/>
      <c r="B70" s="88" t="s">
        <v>95</v>
      </c>
      <c r="C70" s="115" t="s">
        <v>29</v>
      </c>
      <c r="D70" s="115" t="s">
        <v>29</v>
      </c>
      <c r="E70" s="116" t="s">
        <v>29</v>
      </c>
      <c r="F70" s="115" t="s">
        <v>29</v>
      </c>
      <c r="G70" s="116" t="s">
        <v>29</v>
      </c>
      <c r="H70" s="117" t="s">
        <v>29</v>
      </c>
    </row>
    <row r="71" spans="1:8" x14ac:dyDescent="0.25">
      <c r="A71" s="159"/>
      <c r="B71" s="96" t="s">
        <v>27</v>
      </c>
      <c r="C71" s="108">
        <f>IFERROR(SUM(C66:C70), "--")</f>
        <v>18</v>
      </c>
      <c r="D71" s="108">
        <f>IFERROR(SUM(D66:D70), "--")</f>
        <v>17</v>
      </c>
      <c r="E71" s="110">
        <f>IFERROR(D71/C71, "--" )</f>
        <v>0.94444444444444442</v>
      </c>
      <c r="F71" s="108">
        <f>IFERROR(SUM(F66:F70), "--")</f>
        <v>12</v>
      </c>
      <c r="G71" s="110">
        <f>IFERROR(F71/C71, "--" )</f>
        <v>0.66666666666666663</v>
      </c>
      <c r="H71" s="109" t="s">
        <v>29</v>
      </c>
    </row>
    <row r="72" spans="1:8" x14ac:dyDescent="0.25">
      <c r="A72" s="160" t="s">
        <v>114</v>
      </c>
      <c r="B72" s="7" t="s">
        <v>91</v>
      </c>
      <c r="C72" s="4">
        <v>5</v>
      </c>
      <c r="D72" s="4">
        <v>5</v>
      </c>
      <c r="E72" s="5">
        <v>1</v>
      </c>
      <c r="F72" s="4">
        <v>5</v>
      </c>
      <c r="G72" s="5">
        <v>1</v>
      </c>
      <c r="H72" s="6">
        <v>3.8</v>
      </c>
    </row>
    <row r="73" spans="1:8" x14ac:dyDescent="0.25">
      <c r="A73" s="161"/>
      <c r="B73" s="7" t="s">
        <v>92</v>
      </c>
      <c r="C73" s="4">
        <v>75</v>
      </c>
      <c r="D73" s="4">
        <v>73</v>
      </c>
      <c r="E73" s="5">
        <v>0.97333333333333338</v>
      </c>
      <c r="F73" s="4">
        <v>68</v>
      </c>
      <c r="G73" s="5">
        <v>0.90666666666666662</v>
      </c>
      <c r="H73" s="6">
        <v>3.4219178082191779</v>
      </c>
    </row>
    <row r="74" spans="1:8" x14ac:dyDescent="0.25">
      <c r="A74" s="161"/>
      <c r="B74" s="7" t="s">
        <v>93</v>
      </c>
      <c r="C74" s="20" t="s">
        <v>29</v>
      </c>
      <c r="D74" s="20" t="s">
        <v>29</v>
      </c>
      <c r="E74" s="118" t="s">
        <v>29</v>
      </c>
      <c r="F74" s="20" t="s">
        <v>29</v>
      </c>
      <c r="G74" s="118" t="s">
        <v>29</v>
      </c>
      <c r="H74" s="119" t="s">
        <v>29</v>
      </c>
    </row>
    <row r="75" spans="1:8" x14ac:dyDescent="0.25">
      <c r="A75" s="161"/>
      <c r="B75" s="7" t="s">
        <v>94</v>
      </c>
      <c r="C75" s="120" t="s">
        <v>29</v>
      </c>
      <c r="D75" s="120" t="s">
        <v>29</v>
      </c>
      <c r="E75" s="53" t="s">
        <v>29</v>
      </c>
      <c r="F75" s="120" t="s">
        <v>29</v>
      </c>
      <c r="G75" s="53" t="s">
        <v>29</v>
      </c>
      <c r="H75" s="120" t="s">
        <v>29</v>
      </c>
    </row>
    <row r="76" spans="1:8" x14ac:dyDescent="0.25">
      <c r="A76" s="161"/>
      <c r="B76" s="7" t="s">
        <v>95</v>
      </c>
      <c r="C76" s="20" t="s">
        <v>29</v>
      </c>
      <c r="D76" s="20" t="s">
        <v>29</v>
      </c>
      <c r="E76" s="118" t="s">
        <v>29</v>
      </c>
      <c r="F76" s="20" t="s">
        <v>29</v>
      </c>
      <c r="G76" s="118" t="s">
        <v>29</v>
      </c>
      <c r="H76" s="119" t="s">
        <v>29</v>
      </c>
    </row>
    <row r="77" spans="1:8" x14ac:dyDescent="0.25">
      <c r="A77" s="162"/>
      <c r="B77" s="55" t="s">
        <v>27</v>
      </c>
      <c r="C77" s="17">
        <f>IFERROR(SUM(C72:C76), "--")</f>
        <v>80</v>
      </c>
      <c r="D77" s="17">
        <f>IFERROR(SUM(D72:D76), "--")</f>
        <v>78</v>
      </c>
      <c r="E77" s="103">
        <f>IFERROR(D77/C77, "--" )</f>
        <v>0.97499999999999998</v>
      </c>
      <c r="F77" s="17">
        <f>IFERROR(SUM(F72:F76), "--")</f>
        <v>73</v>
      </c>
      <c r="G77" s="103">
        <f>IFERROR(F77/C77, "--" )</f>
        <v>0.91249999999999998</v>
      </c>
      <c r="H77" s="104" t="s">
        <v>29</v>
      </c>
    </row>
    <row r="78" spans="1:8" x14ac:dyDescent="0.25">
      <c r="A78" s="157" t="s">
        <v>115</v>
      </c>
      <c r="B78" s="88" t="s">
        <v>91</v>
      </c>
      <c r="C78" s="115" t="s">
        <v>29</v>
      </c>
      <c r="D78" s="115" t="s">
        <v>29</v>
      </c>
      <c r="E78" s="116" t="s">
        <v>29</v>
      </c>
      <c r="F78" s="115" t="s">
        <v>29</v>
      </c>
      <c r="G78" s="116" t="s">
        <v>29</v>
      </c>
      <c r="H78" s="117" t="s">
        <v>29</v>
      </c>
    </row>
    <row r="79" spans="1:8" x14ac:dyDescent="0.25">
      <c r="A79" s="158"/>
      <c r="B79" s="88" t="s">
        <v>92</v>
      </c>
      <c r="C79" s="115" t="s">
        <v>29</v>
      </c>
      <c r="D79" s="115" t="s">
        <v>29</v>
      </c>
      <c r="E79" s="116" t="s">
        <v>29</v>
      </c>
      <c r="F79" s="115" t="s">
        <v>29</v>
      </c>
      <c r="G79" s="116" t="s">
        <v>29</v>
      </c>
      <c r="H79" s="117" t="s">
        <v>29</v>
      </c>
    </row>
    <row r="80" spans="1:8" x14ac:dyDescent="0.25">
      <c r="A80" s="158"/>
      <c r="B80" s="88" t="s">
        <v>93</v>
      </c>
      <c r="C80" s="89">
        <v>24</v>
      </c>
      <c r="D80" s="89">
        <v>23</v>
      </c>
      <c r="E80" s="91">
        <v>0.95833333333333337</v>
      </c>
      <c r="F80" s="89">
        <v>20</v>
      </c>
      <c r="G80" s="91">
        <v>0.83333333333333337</v>
      </c>
      <c r="H80" s="90">
        <v>3.1739130434782608</v>
      </c>
    </row>
    <row r="81" spans="1:8" x14ac:dyDescent="0.25">
      <c r="A81" s="158"/>
      <c r="B81" s="88" t="s">
        <v>94</v>
      </c>
      <c r="C81" s="89">
        <v>29</v>
      </c>
      <c r="D81" s="89">
        <v>29</v>
      </c>
      <c r="E81" s="91">
        <v>1</v>
      </c>
      <c r="F81" s="89">
        <v>22</v>
      </c>
      <c r="G81" s="91">
        <v>0.75862068965517238</v>
      </c>
      <c r="H81" s="90">
        <v>2.6896551724137931</v>
      </c>
    </row>
    <row r="82" spans="1:8" x14ac:dyDescent="0.25">
      <c r="A82" s="158"/>
      <c r="B82" s="88" t="s">
        <v>95</v>
      </c>
      <c r="C82" s="89">
        <v>26</v>
      </c>
      <c r="D82" s="89">
        <v>24</v>
      </c>
      <c r="E82" s="91">
        <v>0.92307692307692313</v>
      </c>
      <c r="F82" s="89">
        <v>19</v>
      </c>
      <c r="G82" s="91">
        <v>0.73076923076923073</v>
      </c>
      <c r="H82" s="90">
        <v>2.9291666666666663</v>
      </c>
    </row>
    <row r="83" spans="1:8" x14ac:dyDescent="0.25">
      <c r="A83" s="159"/>
      <c r="B83" s="96" t="s">
        <v>27</v>
      </c>
      <c r="C83" s="108">
        <f>IFERROR(SUM(C78:C82), "--")</f>
        <v>79</v>
      </c>
      <c r="D83" s="108">
        <f>IFERROR(SUM(D78:D82), "--")</f>
        <v>76</v>
      </c>
      <c r="E83" s="110">
        <f>IFERROR(D83/C83, "--" )</f>
        <v>0.96202531645569622</v>
      </c>
      <c r="F83" s="108">
        <f>IFERROR(SUM(F78:F82), "--")</f>
        <v>61</v>
      </c>
      <c r="G83" s="110">
        <f>IFERROR(F83/C83, "--" )</f>
        <v>0.77215189873417722</v>
      </c>
      <c r="H83" s="109" t="s">
        <v>29</v>
      </c>
    </row>
    <row r="84" spans="1:8" x14ac:dyDescent="0.25">
      <c r="A84" s="156" t="s">
        <v>116</v>
      </c>
      <c r="B84" s="7" t="s">
        <v>91</v>
      </c>
      <c r="C84" s="4">
        <v>27</v>
      </c>
      <c r="D84" s="4">
        <v>23</v>
      </c>
      <c r="E84" s="5">
        <v>0.85185185185185186</v>
      </c>
      <c r="F84" s="4">
        <v>18</v>
      </c>
      <c r="G84" s="5">
        <v>0.66666666666666663</v>
      </c>
      <c r="H84" s="6">
        <v>2.652173913043478</v>
      </c>
    </row>
    <row r="85" spans="1:8" x14ac:dyDescent="0.25">
      <c r="A85" s="156"/>
      <c r="B85" s="7" t="s">
        <v>92</v>
      </c>
      <c r="C85" s="4">
        <v>30</v>
      </c>
      <c r="D85" s="4">
        <v>28</v>
      </c>
      <c r="E85" s="5">
        <v>0.93333333333333335</v>
      </c>
      <c r="F85" s="4">
        <v>27</v>
      </c>
      <c r="G85" s="5">
        <v>0.9</v>
      </c>
      <c r="H85" s="6">
        <v>3.1071428571428572</v>
      </c>
    </row>
    <row r="86" spans="1:8" x14ac:dyDescent="0.25">
      <c r="A86" s="156"/>
      <c r="B86" s="7" t="s">
        <v>93</v>
      </c>
      <c r="C86" s="4">
        <v>22</v>
      </c>
      <c r="D86" s="4">
        <v>19</v>
      </c>
      <c r="E86" s="5">
        <v>0.86363636363636365</v>
      </c>
      <c r="F86" s="4">
        <v>15</v>
      </c>
      <c r="G86" s="5">
        <v>0.68181818181818177</v>
      </c>
      <c r="H86" s="6">
        <v>2.8421052631578947</v>
      </c>
    </row>
    <row r="87" spans="1:8" x14ac:dyDescent="0.25">
      <c r="A87" s="156"/>
      <c r="B87" s="7" t="s">
        <v>94</v>
      </c>
      <c r="C87" s="114">
        <v>14</v>
      </c>
      <c r="D87" s="114">
        <v>14</v>
      </c>
      <c r="E87" s="53">
        <v>1</v>
      </c>
      <c r="F87" s="114">
        <v>14</v>
      </c>
      <c r="G87" s="53">
        <v>1</v>
      </c>
      <c r="H87" s="14">
        <v>3.4285714285714284</v>
      </c>
    </row>
    <row r="88" spans="1:8" x14ac:dyDescent="0.25">
      <c r="A88" s="156"/>
      <c r="B88" s="7" t="s">
        <v>95</v>
      </c>
      <c r="C88" s="4">
        <v>16</v>
      </c>
      <c r="D88" s="4">
        <v>16</v>
      </c>
      <c r="E88" s="5">
        <v>1</v>
      </c>
      <c r="F88" s="4">
        <v>15</v>
      </c>
      <c r="G88" s="5">
        <v>0.9375</v>
      </c>
      <c r="H88" s="6">
        <v>3.0187499999999994</v>
      </c>
    </row>
    <row r="89" spans="1:8" x14ac:dyDescent="0.25">
      <c r="A89" s="156"/>
      <c r="B89" s="55" t="s">
        <v>27</v>
      </c>
      <c r="C89" s="17">
        <f>IFERROR(SUM(C84:C88), "--")</f>
        <v>109</v>
      </c>
      <c r="D89" s="17">
        <f>IFERROR(SUM(D84:D88), "--")</f>
        <v>100</v>
      </c>
      <c r="E89" s="103">
        <f>IFERROR(D89/C89, "--" )</f>
        <v>0.91743119266055051</v>
      </c>
      <c r="F89" s="17">
        <f>IFERROR(SUM(F84:F88), "--")</f>
        <v>89</v>
      </c>
      <c r="G89" s="103">
        <f>IFERROR(F89/C89, "--" )</f>
        <v>0.8165137614678899</v>
      </c>
      <c r="H89" s="104" t="s">
        <v>29</v>
      </c>
    </row>
  </sheetData>
  <mergeCells count="15">
    <mergeCell ref="A42:A47"/>
    <mergeCell ref="A1:H2"/>
    <mergeCell ref="A4:A9"/>
    <mergeCell ref="A48:A53"/>
    <mergeCell ref="A12:A17"/>
    <mergeCell ref="A18:A23"/>
    <mergeCell ref="A24:A29"/>
    <mergeCell ref="A30:A35"/>
    <mergeCell ref="A36:A41"/>
    <mergeCell ref="A84:A89"/>
    <mergeCell ref="A54:A59"/>
    <mergeCell ref="A60:A65"/>
    <mergeCell ref="A66:A71"/>
    <mergeCell ref="A72:A77"/>
    <mergeCell ref="A78:A8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40" customWidth="1"/>
    <col min="2" max="4" width="12.7109375" style="41" customWidth="1"/>
    <col min="5" max="5" width="12.7109375" style="42" customWidth="1"/>
    <col min="6" max="6" width="12.7109375" style="41" customWidth="1"/>
    <col min="7" max="7" width="12.7109375" style="42" customWidth="1"/>
    <col min="8" max="8" width="12.7109375" style="43" customWidth="1"/>
    <col min="9" max="22" width="14.7109375" customWidth="1"/>
  </cols>
  <sheetData>
    <row r="1" spans="1:8" ht="30" customHeight="1" x14ac:dyDescent="0.25">
      <c r="A1" s="166" t="s">
        <v>101</v>
      </c>
      <c r="B1" s="167"/>
      <c r="C1" s="167"/>
      <c r="D1" s="167"/>
      <c r="E1" s="167"/>
      <c r="F1" s="167"/>
      <c r="G1" s="167"/>
      <c r="H1" s="167"/>
    </row>
    <row r="2" spans="1:8" ht="30" x14ac:dyDescent="0.25">
      <c r="A2" s="26" t="s">
        <v>43</v>
      </c>
      <c r="B2" s="2" t="s">
        <v>1</v>
      </c>
      <c r="C2" s="66" t="s">
        <v>46</v>
      </c>
      <c r="D2" s="66" t="s">
        <v>47</v>
      </c>
      <c r="E2" s="66" t="s">
        <v>44</v>
      </c>
      <c r="F2" s="66" t="s">
        <v>48</v>
      </c>
      <c r="G2" s="66" t="s">
        <v>0</v>
      </c>
      <c r="H2" s="66" t="s">
        <v>45</v>
      </c>
    </row>
    <row r="3" spans="1:8" x14ac:dyDescent="0.25">
      <c r="A3" s="172" t="s">
        <v>42</v>
      </c>
      <c r="B3" s="7" t="s">
        <v>91</v>
      </c>
      <c r="C3" s="27">
        <v>754</v>
      </c>
      <c r="D3" s="27">
        <v>671</v>
      </c>
      <c r="E3" s="28">
        <v>0.88992042440318297</v>
      </c>
      <c r="F3" s="27">
        <v>574</v>
      </c>
      <c r="G3" s="28">
        <v>0.76127320954907163</v>
      </c>
      <c r="H3" s="29">
        <v>2.8459214501510575</v>
      </c>
    </row>
    <row r="4" spans="1:8" x14ac:dyDescent="0.25">
      <c r="A4" s="173"/>
      <c r="B4" s="7" t="s">
        <v>92</v>
      </c>
      <c r="C4" s="27">
        <v>711</v>
      </c>
      <c r="D4" s="27">
        <v>627</v>
      </c>
      <c r="E4" s="28">
        <v>0.88185654008438819</v>
      </c>
      <c r="F4" s="27">
        <v>522</v>
      </c>
      <c r="G4" s="28">
        <v>0.73417721518987344</v>
      </c>
      <c r="H4" s="29">
        <v>2.7200642054574637</v>
      </c>
    </row>
    <row r="5" spans="1:8" x14ac:dyDescent="0.25">
      <c r="A5" s="173"/>
      <c r="B5" s="7" t="s">
        <v>93</v>
      </c>
      <c r="C5" s="27">
        <v>588</v>
      </c>
      <c r="D5" s="27">
        <v>540</v>
      </c>
      <c r="E5" s="28">
        <v>0.91836734693877553</v>
      </c>
      <c r="F5" s="27">
        <v>420</v>
      </c>
      <c r="G5" s="28">
        <v>0.7142857142857143</v>
      </c>
      <c r="H5" s="29">
        <v>2.553817504655493</v>
      </c>
    </row>
    <row r="6" spans="1:8" x14ac:dyDescent="0.25">
      <c r="A6" s="173"/>
      <c r="B6" s="7" t="s">
        <v>94</v>
      </c>
      <c r="C6" s="27">
        <v>496</v>
      </c>
      <c r="D6" s="27">
        <v>445</v>
      </c>
      <c r="E6" s="28">
        <v>0.89717741935483875</v>
      </c>
      <c r="F6" s="27">
        <v>366</v>
      </c>
      <c r="G6" s="28">
        <v>0.73790322580645162</v>
      </c>
      <c r="H6" s="29">
        <v>2.6799999999999993</v>
      </c>
    </row>
    <row r="7" spans="1:8" x14ac:dyDescent="0.25">
      <c r="A7" s="173"/>
      <c r="B7" s="7" t="s">
        <v>95</v>
      </c>
      <c r="C7" s="27">
        <v>362</v>
      </c>
      <c r="D7" s="27">
        <v>327</v>
      </c>
      <c r="E7" s="28">
        <v>0.90331491712707179</v>
      </c>
      <c r="F7" s="27">
        <v>278</v>
      </c>
      <c r="G7" s="28">
        <v>0.76795580110497241</v>
      </c>
      <c r="H7" s="29">
        <v>2.9787301587301585</v>
      </c>
    </row>
    <row r="8" spans="1:8" s="73" customFormat="1" x14ac:dyDescent="0.25">
      <c r="A8" s="174"/>
      <c r="B8" s="55" t="s">
        <v>27</v>
      </c>
      <c r="C8" s="94">
        <f>IFERROR(SUM(C3:C7), "--")</f>
        <v>2911</v>
      </c>
      <c r="D8" s="94">
        <f>IFERROR(SUM(D3:D7), "--")</f>
        <v>2610</v>
      </c>
      <c r="E8" s="99">
        <f>IFERROR(D8/C8, "--")</f>
        <v>0.89659910683613875</v>
      </c>
      <c r="F8" s="94">
        <f>IFERROR(SUM(F3:F7), "--")</f>
        <v>2160</v>
      </c>
      <c r="G8" s="99">
        <f>IFERROR(F8/C8, "--")</f>
        <v>0.74201305393335626</v>
      </c>
      <c r="H8" s="95" t="s">
        <v>29</v>
      </c>
    </row>
    <row r="9" spans="1:8" x14ac:dyDescent="0.25">
      <c r="A9" s="169" t="s">
        <v>50</v>
      </c>
      <c r="B9" s="88" t="s">
        <v>91</v>
      </c>
      <c r="C9" s="39">
        <v>235</v>
      </c>
      <c r="D9" s="39">
        <v>190</v>
      </c>
      <c r="E9" s="93">
        <v>0.80851063829787229</v>
      </c>
      <c r="F9" s="39">
        <v>158</v>
      </c>
      <c r="G9" s="93">
        <v>0.67234042553191486</v>
      </c>
      <c r="H9" s="92">
        <v>2.628191489361702</v>
      </c>
    </row>
    <row r="10" spans="1:8" x14ac:dyDescent="0.25">
      <c r="A10" s="170"/>
      <c r="B10" s="88" t="s">
        <v>92</v>
      </c>
      <c r="C10" s="39">
        <v>241</v>
      </c>
      <c r="D10" s="39">
        <v>205</v>
      </c>
      <c r="E10" s="93">
        <v>0.85062240663900412</v>
      </c>
      <c r="F10" s="39">
        <v>172</v>
      </c>
      <c r="G10" s="93">
        <v>0.7136929460580913</v>
      </c>
      <c r="H10" s="92">
        <v>2.6752525252525254</v>
      </c>
    </row>
    <row r="11" spans="1:8" x14ac:dyDescent="0.25">
      <c r="A11" s="170"/>
      <c r="B11" s="88" t="s">
        <v>93</v>
      </c>
      <c r="C11" s="39">
        <v>251</v>
      </c>
      <c r="D11" s="39">
        <v>215</v>
      </c>
      <c r="E11" s="93">
        <v>0.85657370517928288</v>
      </c>
      <c r="F11" s="39">
        <v>182</v>
      </c>
      <c r="G11" s="93">
        <v>0.72509960159362552</v>
      </c>
      <c r="H11" s="92">
        <v>2.6875</v>
      </c>
    </row>
    <row r="12" spans="1:8" x14ac:dyDescent="0.25">
      <c r="A12" s="170"/>
      <c r="B12" s="88" t="s">
        <v>94</v>
      </c>
      <c r="C12" s="39">
        <v>276</v>
      </c>
      <c r="D12" s="39">
        <v>229</v>
      </c>
      <c r="E12" s="93">
        <v>0.82971014492753625</v>
      </c>
      <c r="F12" s="39">
        <v>200</v>
      </c>
      <c r="G12" s="93">
        <v>0.72463768115942029</v>
      </c>
      <c r="H12" s="92">
        <v>2.9258928571428569</v>
      </c>
    </row>
    <row r="13" spans="1:8" x14ac:dyDescent="0.25">
      <c r="A13" s="170"/>
      <c r="B13" s="88" t="s">
        <v>95</v>
      </c>
      <c r="C13" s="39">
        <v>340</v>
      </c>
      <c r="D13" s="39">
        <v>281</v>
      </c>
      <c r="E13" s="93">
        <v>0.82647058823529407</v>
      </c>
      <c r="F13" s="39">
        <v>247</v>
      </c>
      <c r="G13" s="93">
        <v>0.72647058823529409</v>
      </c>
      <c r="H13" s="92">
        <v>2.937728937728938</v>
      </c>
    </row>
    <row r="14" spans="1:8" s="73" customFormat="1" x14ac:dyDescent="0.25">
      <c r="A14" s="171"/>
      <c r="B14" s="96" t="s">
        <v>27</v>
      </c>
      <c r="C14" s="100">
        <f>IFERROR(SUM(C9:C13), "--")</f>
        <v>1343</v>
      </c>
      <c r="D14" s="100">
        <f>IFERROR(SUM(D9:D13), "--")</f>
        <v>1120</v>
      </c>
      <c r="E14" s="101">
        <f>IFERROR(D14/C14, "--")</f>
        <v>0.83395383469843631</v>
      </c>
      <c r="F14" s="100">
        <f>IFERROR(SUM(F9:F13), "--")</f>
        <v>959</v>
      </c>
      <c r="G14" s="101">
        <f>IFERROR(F14/C14, "--")</f>
        <v>0.71407297096053612</v>
      </c>
      <c r="H14" s="97" t="s">
        <v>29</v>
      </c>
    </row>
    <row r="15" spans="1:8" ht="15" customHeight="1" x14ac:dyDescent="0.25">
      <c r="A15" s="168" t="s">
        <v>49</v>
      </c>
      <c r="B15" s="7" t="s">
        <v>91</v>
      </c>
      <c r="C15" s="30" t="s">
        <v>29</v>
      </c>
      <c r="D15" s="30" t="s">
        <v>29</v>
      </c>
      <c r="E15" s="31" t="s">
        <v>29</v>
      </c>
      <c r="F15" s="30" t="s">
        <v>29</v>
      </c>
      <c r="G15" s="31" t="s">
        <v>29</v>
      </c>
      <c r="H15" s="32" t="s">
        <v>29</v>
      </c>
    </row>
    <row r="16" spans="1:8" x14ac:dyDescent="0.25">
      <c r="A16" s="168"/>
      <c r="B16" s="7" t="s">
        <v>92</v>
      </c>
      <c r="C16" s="30" t="s">
        <v>29</v>
      </c>
      <c r="D16" s="30" t="s">
        <v>29</v>
      </c>
      <c r="E16" s="31" t="s">
        <v>29</v>
      </c>
      <c r="F16" s="30" t="s">
        <v>29</v>
      </c>
      <c r="G16" s="31" t="s">
        <v>29</v>
      </c>
      <c r="H16" s="32" t="s">
        <v>29</v>
      </c>
    </row>
    <row r="17" spans="1:8" x14ac:dyDescent="0.25">
      <c r="A17" s="168"/>
      <c r="B17" s="7" t="s">
        <v>93</v>
      </c>
      <c r="C17" s="30" t="s">
        <v>29</v>
      </c>
      <c r="D17" s="30" t="s">
        <v>29</v>
      </c>
      <c r="E17" s="31" t="s">
        <v>29</v>
      </c>
      <c r="F17" s="30" t="s">
        <v>29</v>
      </c>
      <c r="G17" s="31" t="s">
        <v>29</v>
      </c>
      <c r="H17" s="32" t="s">
        <v>29</v>
      </c>
    </row>
    <row r="18" spans="1:8" x14ac:dyDescent="0.25">
      <c r="A18" s="168"/>
      <c r="B18" s="7" t="s">
        <v>94</v>
      </c>
      <c r="C18" s="30" t="s">
        <v>29</v>
      </c>
      <c r="D18" s="30" t="s">
        <v>29</v>
      </c>
      <c r="E18" s="31" t="s">
        <v>29</v>
      </c>
      <c r="F18" s="30" t="s">
        <v>29</v>
      </c>
      <c r="G18" s="31" t="s">
        <v>29</v>
      </c>
      <c r="H18" s="32" t="s">
        <v>29</v>
      </c>
    </row>
    <row r="19" spans="1:8" x14ac:dyDescent="0.25">
      <c r="A19" s="168"/>
      <c r="B19" s="7" t="s">
        <v>95</v>
      </c>
      <c r="C19" s="30" t="s">
        <v>29</v>
      </c>
      <c r="D19" s="30" t="s">
        <v>29</v>
      </c>
      <c r="E19" s="31" t="s">
        <v>29</v>
      </c>
      <c r="F19" s="30" t="s">
        <v>29</v>
      </c>
      <c r="G19" s="31" t="s">
        <v>29</v>
      </c>
      <c r="H19" s="32" t="s">
        <v>29</v>
      </c>
    </row>
    <row r="20" spans="1:8" s="73" customFormat="1" x14ac:dyDescent="0.25">
      <c r="A20" s="168"/>
      <c r="B20" s="55" t="s">
        <v>27</v>
      </c>
      <c r="C20" s="94">
        <f>IFERROR(SUM(C15:C19), "--")</f>
        <v>0</v>
      </c>
      <c r="D20" s="94">
        <f>IFERROR(SUM(D15:D19), "--")</f>
        <v>0</v>
      </c>
      <c r="E20" s="70" t="str">
        <f>IFERROR(D20/C20, "--")</f>
        <v>--</v>
      </c>
      <c r="F20" s="94">
        <f>IFERROR(SUM(F15:F19), "--")</f>
        <v>0</v>
      </c>
      <c r="G20" s="70" t="str">
        <f>IFERROR(F20/C20, "--")</f>
        <v>--</v>
      </c>
      <c r="H20" s="98"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40" customWidth="1"/>
    <col min="2" max="4" width="14.7109375" style="41" customWidth="1"/>
    <col min="5" max="5" width="14.7109375" style="42" customWidth="1"/>
    <col min="6" max="6" width="14.7109375" style="41" customWidth="1"/>
    <col min="7" max="7" width="14.7109375" style="42" customWidth="1"/>
    <col min="8" max="8" width="14.7109375" style="43" customWidth="1"/>
    <col min="9" max="20" width="14.7109375" customWidth="1"/>
  </cols>
  <sheetData>
    <row r="1" spans="1:20" s="3" customFormat="1" ht="30" customHeight="1" x14ac:dyDescent="0.25">
      <c r="A1" s="183"/>
      <c r="B1" s="183"/>
      <c r="C1" s="183" t="s">
        <v>102</v>
      </c>
      <c r="D1" s="183"/>
      <c r="E1" s="183"/>
      <c r="F1" s="183"/>
      <c r="G1" s="183"/>
      <c r="H1" s="183"/>
      <c r="I1" s="166" t="s">
        <v>102</v>
      </c>
      <c r="J1" s="166"/>
      <c r="K1" s="166"/>
      <c r="L1" s="166"/>
      <c r="M1" s="166"/>
      <c r="N1" s="166"/>
      <c r="O1" s="166" t="s">
        <v>102</v>
      </c>
      <c r="P1" s="166"/>
      <c r="Q1" s="166"/>
      <c r="R1" s="166"/>
      <c r="S1" s="166"/>
      <c r="T1" s="166"/>
    </row>
    <row r="2" spans="1:20" ht="21" x14ac:dyDescent="0.25">
      <c r="A2" s="175" t="s">
        <v>35</v>
      </c>
      <c r="B2" s="181" t="s">
        <v>1</v>
      </c>
      <c r="C2" s="178" t="s">
        <v>42</v>
      </c>
      <c r="D2" s="179"/>
      <c r="E2" s="179"/>
      <c r="F2" s="179"/>
      <c r="G2" s="179"/>
      <c r="H2" s="180"/>
      <c r="I2" s="177" t="s">
        <v>50</v>
      </c>
      <c r="J2" s="177"/>
      <c r="K2" s="177"/>
      <c r="L2" s="177"/>
      <c r="M2" s="177"/>
      <c r="N2" s="177"/>
      <c r="O2" s="177" t="s">
        <v>49</v>
      </c>
      <c r="P2" s="177"/>
      <c r="Q2" s="177"/>
      <c r="R2" s="177"/>
      <c r="S2" s="177"/>
      <c r="T2" s="177"/>
    </row>
    <row r="3" spans="1:20" x14ac:dyDescent="0.25">
      <c r="A3" s="176"/>
      <c r="B3" s="182"/>
      <c r="C3" s="66" t="s">
        <v>46</v>
      </c>
      <c r="D3" s="66" t="s">
        <v>47</v>
      </c>
      <c r="E3" s="66" t="s">
        <v>44</v>
      </c>
      <c r="F3" s="66" t="s">
        <v>48</v>
      </c>
      <c r="G3" s="66" t="s">
        <v>0</v>
      </c>
      <c r="H3" s="66" t="s">
        <v>45</v>
      </c>
      <c r="I3" s="66" t="s">
        <v>46</v>
      </c>
      <c r="J3" s="66" t="s">
        <v>47</v>
      </c>
      <c r="K3" s="66" t="s">
        <v>44</v>
      </c>
      <c r="L3" s="66" t="s">
        <v>48</v>
      </c>
      <c r="M3" s="66" t="s">
        <v>0</v>
      </c>
      <c r="N3" s="66" t="s">
        <v>45</v>
      </c>
      <c r="O3" s="66" t="s">
        <v>46</v>
      </c>
      <c r="P3" s="66" t="s">
        <v>47</v>
      </c>
      <c r="Q3" s="66" t="s">
        <v>44</v>
      </c>
      <c r="R3" s="66" t="s">
        <v>48</v>
      </c>
      <c r="S3" s="66" t="s">
        <v>0</v>
      </c>
      <c r="T3" s="66" t="s">
        <v>45</v>
      </c>
    </row>
    <row r="4" spans="1:20" ht="15" customHeight="1" x14ac:dyDescent="0.25">
      <c r="A4" s="184" t="s">
        <v>36</v>
      </c>
      <c r="B4" s="7" t="s">
        <v>91</v>
      </c>
      <c r="C4" s="80">
        <v>51</v>
      </c>
      <c r="D4" s="33">
        <v>43</v>
      </c>
      <c r="E4" s="28">
        <v>0.84313725490196079</v>
      </c>
      <c r="F4" s="33">
        <v>40</v>
      </c>
      <c r="G4" s="28">
        <v>0.78431372549019607</v>
      </c>
      <c r="H4" s="34">
        <v>3.2209302325581395</v>
      </c>
      <c r="I4" s="80">
        <v>15</v>
      </c>
      <c r="J4" s="33">
        <v>13</v>
      </c>
      <c r="K4" s="28">
        <v>0.8666666666666667</v>
      </c>
      <c r="L4" s="33">
        <v>9</v>
      </c>
      <c r="M4" s="28">
        <v>0.6</v>
      </c>
      <c r="N4" s="34">
        <v>2.2846153846153845</v>
      </c>
      <c r="O4" s="121" t="s">
        <v>29</v>
      </c>
      <c r="P4" s="122" t="s">
        <v>29</v>
      </c>
      <c r="Q4" s="31" t="s">
        <v>29</v>
      </c>
      <c r="R4" s="122" t="s">
        <v>29</v>
      </c>
      <c r="S4" s="31" t="s">
        <v>29</v>
      </c>
      <c r="T4" s="123" t="s">
        <v>29</v>
      </c>
    </row>
    <row r="5" spans="1:20" x14ac:dyDescent="0.25">
      <c r="A5" s="185"/>
      <c r="B5" s="7" t="s">
        <v>92</v>
      </c>
      <c r="C5" s="80">
        <v>46</v>
      </c>
      <c r="D5" s="33">
        <v>42</v>
      </c>
      <c r="E5" s="28">
        <v>0.91304347826086951</v>
      </c>
      <c r="F5" s="33">
        <v>35</v>
      </c>
      <c r="G5" s="28">
        <v>0.76086956521739135</v>
      </c>
      <c r="H5" s="34">
        <v>2.6195121951219513</v>
      </c>
      <c r="I5" s="80">
        <v>9</v>
      </c>
      <c r="J5" s="33">
        <v>8</v>
      </c>
      <c r="K5" s="28">
        <v>0.88888888888888884</v>
      </c>
      <c r="L5" s="33">
        <v>7</v>
      </c>
      <c r="M5" s="28">
        <v>0.77777777777777779</v>
      </c>
      <c r="N5" s="34">
        <v>2.2124999999999999</v>
      </c>
      <c r="O5" s="121" t="s">
        <v>29</v>
      </c>
      <c r="P5" s="122" t="s">
        <v>29</v>
      </c>
      <c r="Q5" s="31" t="s">
        <v>29</v>
      </c>
      <c r="R5" s="122" t="s">
        <v>29</v>
      </c>
      <c r="S5" s="31" t="s">
        <v>29</v>
      </c>
      <c r="T5" s="123" t="s">
        <v>29</v>
      </c>
    </row>
    <row r="6" spans="1:20" x14ac:dyDescent="0.25">
      <c r="A6" s="185"/>
      <c r="B6" s="7" t="s">
        <v>93</v>
      </c>
      <c r="C6" s="80">
        <v>42</v>
      </c>
      <c r="D6" s="33">
        <v>36</v>
      </c>
      <c r="E6" s="28">
        <v>0.8571428571428571</v>
      </c>
      <c r="F6" s="33">
        <v>28</v>
      </c>
      <c r="G6" s="28">
        <v>0.66666666666666663</v>
      </c>
      <c r="H6" s="34">
        <v>2.5194444444444444</v>
      </c>
      <c r="I6" s="80">
        <v>12</v>
      </c>
      <c r="J6" s="33">
        <v>9</v>
      </c>
      <c r="K6" s="28">
        <v>0.75</v>
      </c>
      <c r="L6" s="33">
        <v>7</v>
      </c>
      <c r="M6" s="28">
        <v>0.58333333333333337</v>
      </c>
      <c r="N6" s="34">
        <v>2.9666666666666663</v>
      </c>
      <c r="O6" s="121" t="s">
        <v>29</v>
      </c>
      <c r="P6" s="122" t="s">
        <v>29</v>
      </c>
      <c r="Q6" s="31" t="s">
        <v>29</v>
      </c>
      <c r="R6" s="122" t="s">
        <v>29</v>
      </c>
      <c r="S6" s="31" t="s">
        <v>29</v>
      </c>
      <c r="T6" s="123" t="s">
        <v>29</v>
      </c>
    </row>
    <row r="7" spans="1:20" x14ac:dyDescent="0.25">
      <c r="A7" s="185"/>
      <c r="B7" s="7" t="s">
        <v>94</v>
      </c>
      <c r="C7" s="80">
        <v>36</v>
      </c>
      <c r="D7" s="33">
        <v>33</v>
      </c>
      <c r="E7" s="28">
        <v>0.91666666666666663</v>
      </c>
      <c r="F7" s="33">
        <v>28</v>
      </c>
      <c r="G7" s="28">
        <v>0.77777777777777779</v>
      </c>
      <c r="H7" s="34">
        <v>2.7242424242424246</v>
      </c>
      <c r="I7" s="80">
        <v>13</v>
      </c>
      <c r="J7" s="33">
        <v>8</v>
      </c>
      <c r="K7" s="28">
        <v>0.61538461538461542</v>
      </c>
      <c r="L7" s="33">
        <v>5</v>
      </c>
      <c r="M7" s="28">
        <v>0.38461538461538464</v>
      </c>
      <c r="N7" s="34">
        <v>2.125</v>
      </c>
      <c r="O7" s="121" t="s">
        <v>29</v>
      </c>
      <c r="P7" s="122" t="s">
        <v>29</v>
      </c>
      <c r="Q7" s="31" t="s">
        <v>29</v>
      </c>
      <c r="R7" s="122" t="s">
        <v>29</v>
      </c>
      <c r="S7" s="31" t="s">
        <v>29</v>
      </c>
      <c r="T7" s="123" t="s">
        <v>29</v>
      </c>
    </row>
    <row r="8" spans="1:20" x14ac:dyDescent="0.25">
      <c r="A8" s="185"/>
      <c r="B8" s="7" t="s">
        <v>95</v>
      </c>
      <c r="C8" s="80">
        <v>21</v>
      </c>
      <c r="D8" s="33">
        <v>18</v>
      </c>
      <c r="E8" s="28">
        <v>0.8571428571428571</v>
      </c>
      <c r="F8" s="33">
        <v>14</v>
      </c>
      <c r="G8" s="28">
        <v>0.66666666666666663</v>
      </c>
      <c r="H8" s="34">
        <v>2.5294117647058822</v>
      </c>
      <c r="I8" s="80">
        <v>8</v>
      </c>
      <c r="J8" s="33">
        <v>8</v>
      </c>
      <c r="K8" s="28">
        <v>1</v>
      </c>
      <c r="L8" s="33">
        <v>5</v>
      </c>
      <c r="M8" s="28">
        <v>0.625</v>
      </c>
      <c r="N8" s="34">
        <v>1.75</v>
      </c>
      <c r="O8" s="121" t="s">
        <v>29</v>
      </c>
      <c r="P8" s="122" t="s">
        <v>29</v>
      </c>
      <c r="Q8" s="31" t="s">
        <v>29</v>
      </c>
      <c r="R8" s="122" t="s">
        <v>29</v>
      </c>
      <c r="S8" s="31" t="s">
        <v>29</v>
      </c>
      <c r="T8" s="123" t="s">
        <v>29</v>
      </c>
    </row>
    <row r="9" spans="1:20" s="73" customFormat="1" x14ac:dyDescent="0.25">
      <c r="A9" s="186"/>
      <c r="B9" s="55" t="s">
        <v>27</v>
      </c>
      <c r="C9" s="81">
        <f>IFERROR(SUM(C4:C8), "--")</f>
        <v>196</v>
      </c>
      <c r="D9" s="69">
        <f>IFERROR(SUM(D4:D8), "--")</f>
        <v>172</v>
      </c>
      <c r="E9" s="70">
        <f>IFERROR(D9/C9, "--")</f>
        <v>0.87755102040816324</v>
      </c>
      <c r="F9" s="69">
        <f>IFERROR(SUM(F4:F8), "--")</f>
        <v>145</v>
      </c>
      <c r="G9" s="70">
        <f>IFERROR(F9/C9, "--")</f>
        <v>0.73979591836734693</v>
      </c>
      <c r="H9" s="71" t="s">
        <v>29</v>
      </c>
      <c r="I9" s="81">
        <f>IFERROR(SUM(I4:I8), "--")</f>
        <v>57</v>
      </c>
      <c r="J9" s="69">
        <f>IFERROR(SUM(J4:J8), "--")</f>
        <v>46</v>
      </c>
      <c r="K9" s="70">
        <f>IFERROR(J9/I9, "--")</f>
        <v>0.80701754385964908</v>
      </c>
      <c r="L9" s="69">
        <f>IFERROR(SUM(L4:L8), "--")</f>
        <v>33</v>
      </c>
      <c r="M9" s="70">
        <f>IFERROR(L9/I9, "--")</f>
        <v>0.57894736842105265</v>
      </c>
      <c r="N9" s="71" t="s">
        <v>29</v>
      </c>
      <c r="O9" s="81">
        <f>IFERROR(SUM(O4:O8), "--")</f>
        <v>0</v>
      </c>
      <c r="P9" s="69">
        <f>IFERROR(SUM(P4:P8), "--")</f>
        <v>0</v>
      </c>
      <c r="Q9" s="70" t="str">
        <f>IFERROR(P9/O9, "--")</f>
        <v>--</v>
      </c>
      <c r="R9" s="69">
        <f>IFERROR(SUM(R4:R8), "--")</f>
        <v>0</v>
      </c>
      <c r="S9" s="70" t="str">
        <f>IFERROR(R9/O9, "--")</f>
        <v>--</v>
      </c>
      <c r="T9" s="71" t="s">
        <v>29</v>
      </c>
    </row>
    <row r="10" spans="1:20" ht="15" customHeight="1" x14ac:dyDescent="0.25">
      <c r="A10" s="157" t="s">
        <v>37</v>
      </c>
      <c r="B10" s="35" t="s">
        <v>91</v>
      </c>
      <c r="C10" s="82">
        <v>6</v>
      </c>
      <c r="D10" s="36">
        <v>6</v>
      </c>
      <c r="E10" s="60">
        <v>1</v>
      </c>
      <c r="F10" s="36">
        <v>4</v>
      </c>
      <c r="G10" s="60">
        <v>0.66666666666666663</v>
      </c>
      <c r="H10" s="38">
        <v>2.6166666666666663</v>
      </c>
      <c r="I10" s="82">
        <v>1</v>
      </c>
      <c r="J10" s="36">
        <v>1</v>
      </c>
      <c r="K10" s="60">
        <v>1</v>
      </c>
      <c r="L10" s="36">
        <v>1</v>
      </c>
      <c r="M10" s="60">
        <v>1</v>
      </c>
      <c r="N10" s="38">
        <v>3</v>
      </c>
      <c r="O10" s="85" t="s">
        <v>29</v>
      </c>
      <c r="P10" s="39" t="s">
        <v>29</v>
      </c>
      <c r="Q10" s="93" t="s">
        <v>29</v>
      </c>
      <c r="R10" s="39" t="s">
        <v>29</v>
      </c>
      <c r="S10" s="93" t="s">
        <v>29</v>
      </c>
      <c r="T10" s="92" t="s">
        <v>29</v>
      </c>
    </row>
    <row r="11" spans="1:20" x14ac:dyDescent="0.25">
      <c r="A11" s="158"/>
      <c r="B11" s="35" t="s">
        <v>92</v>
      </c>
      <c r="C11" s="82">
        <v>15</v>
      </c>
      <c r="D11" s="36">
        <v>14</v>
      </c>
      <c r="E11" s="60">
        <v>0.93333333333333335</v>
      </c>
      <c r="F11" s="36">
        <v>14</v>
      </c>
      <c r="G11" s="60">
        <v>0.93333333333333335</v>
      </c>
      <c r="H11" s="38">
        <v>3.7571428571428571</v>
      </c>
      <c r="I11" s="82">
        <v>4</v>
      </c>
      <c r="J11" s="36">
        <v>4</v>
      </c>
      <c r="K11" s="60">
        <v>1</v>
      </c>
      <c r="L11" s="36">
        <v>4</v>
      </c>
      <c r="M11" s="60">
        <v>1</v>
      </c>
      <c r="N11" s="38">
        <v>3.8250000000000006</v>
      </c>
      <c r="O11" s="85" t="s">
        <v>29</v>
      </c>
      <c r="P11" s="39" t="s">
        <v>29</v>
      </c>
      <c r="Q11" s="93" t="s">
        <v>29</v>
      </c>
      <c r="R11" s="39" t="s">
        <v>29</v>
      </c>
      <c r="S11" s="93" t="s">
        <v>29</v>
      </c>
      <c r="T11" s="92" t="s">
        <v>29</v>
      </c>
    </row>
    <row r="12" spans="1:20" x14ac:dyDescent="0.25">
      <c r="A12" s="158"/>
      <c r="B12" s="35" t="s">
        <v>93</v>
      </c>
      <c r="C12" s="82">
        <v>7</v>
      </c>
      <c r="D12" s="36">
        <v>7</v>
      </c>
      <c r="E12" s="60">
        <v>1</v>
      </c>
      <c r="F12" s="36">
        <v>5</v>
      </c>
      <c r="G12" s="60">
        <v>0.7142857142857143</v>
      </c>
      <c r="H12" s="38">
        <v>2.4714285714285715</v>
      </c>
      <c r="I12" s="82">
        <v>1</v>
      </c>
      <c r="J12" s="36">
        <v>0</v>
      </c>
      <c r="K12" s="60">
        <v>0</v>
      </c>
      <c r="L12" s="36">
        <v>0</v>
      </c>
      <c r="M12" s="60">
        <v>0</v>
      </c>
      <c r="N12" s="37" t="s">
        <v>29</v>
      </c>
      <c r="O12" s="85" t="s">
        <v>29</v>
      </c>
      <c r="P12" s="39" t="s">
        <v>29</v>
      </c>
      <c r="Q12" s="93" t="s">
        <v>29</v>
      </c>
      <c r="R12" s="39" t="s">
        <v>29</v>
      </c>
      <c r="S12" s="93" t="s">
        <v>29</v>
      </c>
      <c r="T12" s="92" t="s">
        <v>29</v>
      </c>
    </row>
    <row r="13" spans="1:20" x14ac:dyDescent="0.25">
      <c r="A13" s="158"/>
      <c r="B13" s="35" t="s">
        <v>94</v>
      </c>
      <c r="C13" s="82">
        <v>17</v>
      </c>
      <c r="D13" s="36">
        <v>16</v>
      </c>
      <c r="E13" s="60">
        <v>0.94117647058823528</v>
      </c>
      <c r="F13" s="36">
        <v>15</v>
      </c>
      <c r="G13" s="60">
        <v>0.88235294117647056</v>
      </c>
      <c r="H13" s="38">
        <v>3.375</v>
      </c>
      <c r="I13" s="85" t="s">
        <v>29</v>
      </c>
      <c r="J13" s="39" t="s">
        <v>29</v>
      </c>
      <c r="K13" s="93" t="s">
        <v>29</v>
      </c>
      <c r="L13" s="39" t="s">
        <v>29</v>
      </c>
      <c r="M13" s="93" t="s">
        <v>29</v>
      </c>
      <c r="N13" s="92" t="s">
        <v>29</v>
      </c>
      <c r="O13" s="85" t="s">
        <v>29</v>
      </c>
      <c r="P13" s="39" t="s">
        <v>29</v>
      </c>
      <c r="Q13" s="93" t="s">
        <v>29</v>
      </c>
      <c r="R13" s="39" t="s">
        <v>29</v>
      </c>
      <c r="S13" s="93" t="s">
        <v>29</v>
      </c>
      <c r="T13" s="92" t="s">
        <v>29</v>
      </c>
    </row>
    <row r="14" spans="1:20" x14ac:dyDescent="0.25">
      <c r="A14" s="158"/>
      <c r="B14" s="35" t="s">
        <v>95</v>
      </c>
      <c r="C14" s="82">
        <v>2</v>
      </c>
      <c r="D14" s="36">
        <v>2</v>
      </c>
      <c r="E14" s="60">
        <v>1</v>
      </c>
      <c r="F14" s="36">
        <v>2</v>
      </c>
      <c r="G14" s="60">
        <v>1</v>
      </c>
      <c r="H14" s="38">
        <v>3.5</v>
      </c>
      <c r="I14" s="82">
        <v>1</v>
      </c>
      <c r="J14" s="36">
        <v>1</v>
      </c>
      <c r="K14" s="60">
        <v>1</v>
      </c>
      <c r="L14" s="36">
        <v>1</v>
      </c>
      <c r="M14" s="60">
        <v>1</v>
      </c>
      <c r="N14" s="38">
        <v>3</v>
      </c>
      <c r="O14" s="85" t="s">
        <v>29</v>
      </c>
      <c r="P14" s="39" t="s">
        <v>29</v>
      </c>
      <c r="Q14" s="93" t="s">
        <v>29</v>
      </c>
      <c r="R14" s="39" t="s">
        <v>29</v>
      </c>
      <c r="S14" s="93" t="s">
        <v>29</v>
      </c>
      <c r="T14" s="92" t="s">
        <v>29</v>
      </c>
    </row>
    <row r="15" spans="1:20" s="73" customFormat="1" x14ac:dyDescent="0.25">
      <c r="A15" s="159"/>
      <c r="B15" s="74" t="s">
        <v>27</v>
      </c>
      <c r="C15" s="83">
        <f>IFERROR(SUM(C10:C14), "--")</f>
        <v>47</v>
      </c>
      <c r="D15" s="75">
        <f>IFERROR(SUM(D10:D14), "--")</f>
        <v>45</v>
      </c>
      <c r="E15" s="76">
        <f>IFERROR(D15/C15, "--")</f>
        <v>0.95744680851063835</v>
      </c>
      <c r="F15" s="75">
        <f>IFERROR(SUM(F10:F14), "--")</f>
        <v>40</v>
      </c>
      <c r="G15" s="76">
        <f>IFERROR(F15/C15, "--")</f>
        <v>0.85106382978723405</v>
      </c>
      <c r="H15" s="77" t="s">
        <v>29</v>
      </c>
      <c r="I15" s="83">
        <f>IFERROR(SUM(I10:I14), "--")</f>
        <v>7</v>
      </c>
      <c r="J15" s="75">
        <f>IFERROR(SUM(J10:J14), "--")</f>
        <v>6</v>
      </c>
      <c r="K15" s="76">
        <f>IFERROR(J15/I15, "--")</f>
        <v>0.8571428571428571</v>
      </c>
      <c r="L15" s="75">
        <f>IFERROR(SUM(L10:L14), "--")</f>
        <v>6</v>
      </c>
      <c r="M15" s="76">
        <f>IFERROR(L15/I15, "--")</f>
        <v>0.8571428571428571</v>
      </c>
      <c r="N15" s="77" t="s">
        <v>29</v>
      </c>
      <c r="O15" s="83">
        <f>IFERROR(SUM(O10:O14), "--")</f>
        <v>0</v>
      </c>
      <c r="P15" s="75">
        <f>IFERROR(SUM(P10:P14), "--")</f>
        <v>0</v>
      </c>
      <c r="Q15" s="76" t="str">
        <f>IFERROR(P15/O15, "--")</f>
        <v>--</v>
      </c>
      <c r="R15" s="75">
        <f>IFERROR(SUM(R10:R14), "--")</f>
        <v>0</v>
      </c>
      <c r="S15" s="76" t="str">
        <f>IFERROR(R15/O15, "--")</f>
        <v>--</v>
      </c>
      <c r="T15" s="77" t="s">
        <v>29</v>
      </c>
    </row>
    <row r="16" spans="1:20" x14ac:dyDescent="0.25">
      <c r="A16" s="187" t="s">
        <v>13</v>
      </c>
      <c r="B16" s="7" t="s">
        <v>91</v>
      </c>
      <c r="C16" s="80">
        <v>16</v>
      </c>
      <c r="D16" s="33">
        <v>16</v>
      </c>
      <c r="E16" s="28">
        <v>1</v>
      </c>
      <c r="F16" s="33">
        <v>15</v>
      </c>
      <c r="G16" s="28">
        <v>0.9375</v>
      </c>
      <c r="H16" s="34">
        <v>3.3384615384615381</v>
      </c>
      <c r="I16" s="80">
        <v>4</v>
      </c>
      <c r="J16" s="33">
        <v>3</v>
      </c>
      <c r="K16" s="28">
        <v>0.75</v>
      </c>
      <c r="L16" s="33">
        <v>3</v>
      </c>
      <c r="M16" s="28">
        <v>0.75</v>
      </c>
      <c r="N16" s="34">
        <v>3.6666666666666665</v>
      </c>
      <c r="O16" s="121" t="s">
        <v>29</v>
      </c>
      <c r="P16" s="122" t="s">
        <v>29</v>
      </c>
      <c r="Q16" s="31" t="s">
        <v>29</v>
      </c>
      <c r="R16" s="122" t="s">
        <v>29</v>
      </c>
      <c r="S16" s="31" t="s">
        <v>29</v>
      </c>
      <c r="T16" s="123" t="s">
        <v>29</v>
      </c>
    </row>
    <row r="17" spans="1:20" x14ac:dyDescent="0.25">
      <c r="A17" s="188"/>
      <c r="B17" s="7" t="s">
        <v>92</v>
      </c>
      <c r="C17" s="80">
        <v>23</v>
      </c>
      <c r="D17" s="33">
        <v>18</v>
      </c>
      <c r="E17" s="28">
        <v>0.78260869565217395</v>
      </c>
      <c r="F17" s="33">
        <v>16</v>
      </c>
      <c r="G17" s="28">
        <v>0.69565217391304346</v>
      </c>
      <c r="H17" s="34">
        <v>3.1111111111111112</v>
      </c>
      <c r="I17" s="80">
        <v>2</v>
      </c>
      <c r="J17" s="33">
        <v>2</v>
      </c>
      <c r="K17" s="28">
        <v>1</v>
      </c>
      <c r="L17" s="33">
        <v>1</v>
      </c>
      <c r="M17" s="28">
        <v>0.5</v>
      </c>
      <c r="N17" s="34">
        <v>4</v>
      </c>
      <c r="O17" s="121" t="s">
        <v>29</v>
      </c>
      <c r="P17" s="122" t="s">
        <v>29</v>
      </c>
      <c r="Q17" s="31" t="s">
        <v>29</v>
      </c>
      <c r="R17" s="122" t="s">
        <v>29</v>
      </c>
      <c r="S17" s="31" t="s">
        <v>29</v>
      </c>
      <c r="T17" s="123" t="s">
        <v>29</v>
      </c>
    </row>
    <row r="18" spans="1:20" x14ac:dyDescent="0.25">
      <c r="A18" s="188"/>
      <c r="B18" s="7" t="s">
        <v>93</v>
      </c>
      <c r="C18" s="80">
        <v>10</v>
      </c>
      <c r="D18" s="33">
        <v>9</v>
      </c>
      <c r="E18" s="28">
        <v>0.9</v>
      </c>
      <c r="F18" s="33">
        <v>9</v>
      </c>
      <c r="G18" s="28">
        <v>0.9</v>
      </c>
      <c r="H18" s="34">
        <v>3.3333333333333335</v>
      </c>
      <c r="I18" s="80">
        <v>7</v>
      </c>
      <c r="J18" s="33">
        <v>6</v>
      </c>
      <c r="K18" s="28">
        <v>0.8571428571428571</v>
      </c>
      <c r="L18" s="33">
        <v>5</v>
      </c>
      <c r="M18" s="28">
        <v>0.7142857142857143</v>
      </c>
      <c r="N18" s="34">
        <v>2.7833333333333332</v>
      </c>
      <c r="O18" s="121" t="s">
        <v>29</v>
      </c>
      <c r="P18" s="122" t="s">
        <v>29</v>
      </c>
      <c r="Q18" s="31" t="s">
        <v>29</v>
      </c>
      <c r="R18" s="122" t="s">
        <v>29</v>
      </c>
      <c r="S18" s="31" t="s">
        <v>29</v>
      </c>
      <c r="T18" s="123" t="s">
        <v>29</v>
      </c>
    </row>
    <row r="19" spans="1:20" x14ac:dyDescent="0.25">
      <c r="A19" s="188"/>
      <c r="B19" s="7" t="s">
        <v>94</v>
      </c>
      <c r="C19" s="80">
        <v>15</v>
      </c>
      <c r="D19" s="33">
        <v>15</v>
      </c>
      <c r="E19" s="28">
        <v>1</v>
      </c>
      <c r="F19" s="33">
        <v>14</v>
      </c>
      <c r="G19" s="28">
        <v>0.93333333333333335</v>
      </c>
      <c r="H19" s="34">
        <v>2.9230769230769229</v>
      </c>
      <c r="I19" s="80">
        <v>3</v>
      </c>
      <c r="J19" s="33">
        <v>3</v>
      </c>
      <c r="K19" s="28">
        <v>1</v>
      </c>
      <c r="L19" s="33">
        <v>2</v>
      </c>
      <c r="M19" s="28">
        <v>0.66666666666666663</v>
      </c>
      <c r="N19" s="34">
        <v>2</v>
      </c>
      <c r="O19" s="121" t="s">
        <v>29</v>
      </c>
      <c r="P19" s="122" t="s">
        <v>29</v>
      </c>
      <c r="Q19" s="31" t="s">
        <v>29</v>
      </c>
      <c r="R19" s="122" t="s">
        <v>29</v>
      </c>
      <c r="S19" s="31" t="s">
        <v>29</v>
      </c>
      <c r="T19" s="123" t="s">
        <v>29</v>
      </c>
    </row>
    <row r="20" spans="1:20" x14ac:dyDescent="0.25">
      <c r="A20" s="188"/>
      <c r="B20" s="7" t="s">
        <v>95</v>
      </c>
      <c r="C20" s="80">
        <v>8</v>
      </c>
      <c r="D20" s="33">
        <v>8</v>
      </c>
      <c r="E20" s="28">
        <v>1</v>
      </c>
      <c r="F20" s="33">
        <v>8</v>
      </c>
      <c r="G20" s="28">
        <v>1</v>
      </c>
      <c r="H20" s="34">
        <v>3.3333333333333335</v>
      </c>
      <c r="I20" s="80">
        <v>9</v>
      </c>
      <c r="J20" s="33">
        <v>5</v>
      </c>
      <c r="K20" s="28">
        <v>0.55555555555555558</v>
      </c>
      <c r="L20" s="33">
        <v>5</v>
      </c>
      <c r="M20" s="28">
        <v>0.55555555555555558</v>
      </c>
      <c r="N20" s="34">
        <v>3.28</v>
      </c>
      <c r="O20" s="121" t="s">
        <v>29</v>
      </c>
      <c r="P20" s="122" t="s">
        <v>29</v>
      </c>
      <c r="Q20" s="31" t="s">
        <v>29</v>
      </c>
      <c r="R20" s="122" t="s">
        <v>29</v>
      </c>
      <c r="S20" s="31" t="s">
        <v>29</v>
      </c>
      <c r="T20" s="123" t="s">
        <v>29</v>
      </c>
    </row>
    <row r="21" spans="1:20" s="73" customFormat="1" x14ac:dyDescent="0.25">
      <c r="A21" s="189"/>
      <c r="B21" s="55" t="s">
        <v>27</v>
      </c>
      <c r="C21" s="81">
        <f>IFERROR(SUM(C16:C20), "--")</f>
        <v>72</v>
      </c>
      <c r="D21" s="69">
        <f>IFERROR(SUM(D16:D20), "--")</f>
        <v>66</v>
      </c>
      <c r="E21" s="70">
        <f>IFERROR(D21/C21, "--")</f>
        <v>0.91666666666666663</v>
      </c>
      <c r="F21" s="69">
        <f>IFERROR(SUM(F16:F20), "--")</f>
        <v>62</v>
      </c>
      <c r="G21" s="70">
        <f>IFERROR(F21/C21, "--")</f>
        <v>0.86111111111111116</v>
      </c>
      <c r="H21" s="72" t="s">
        <v>29</v>
      </c>
      <c r="I21" s="81">
        <f>IFERROR(SUM(I16:I20), "--")</f>
        <v>25</v>
      </c>
      <c r="J21" s="69">
        <f>IFERROR(SUM(J16:J20), "--")</f>
        <v>19</v>
      </c>
      <c r="K21" s="70">
        <f>IFERROR(J21/I21, "--")</f>
        <v>0.76</v>
      </c>
      <c r="L21" s="69">
        <f>IFERROR(SUM(L16:L20), "--")</f>
        <v>16</v>
      </c>
      <c r="M21" s="70">
        <f>IFERROR(L21/I21, "--")</f>
        <v>0.64</v>
      </c>
      <c r="N21" s="72" t="s">
        <v>29</v>
      </c>
      <c r="O21" s="81">
        <f>IFERROR(SUM(O16:O20), "--")</f>
        <v>0</v>
      </c>
      <c r="P21" s="69">
        <f>IFERROR(SUM(P16:P20), "--")</f>
        <v>0</v>
      </c>
      <c r="Q21" s="70" t="str">
        <f>IFERROR(P21/O21, "--")</f>
        <v>--</v>
      </c>
      <c r="R21" s="69">
        <f>IFERROR(SUM(R16:R20), "--")</f>
        <v>0</v>
      </c>
      <c r="S21" s="70" t="str">
        <f>IFERROR(R21/O21, "--")</f>
        <v>--</v>
      </c>
      <c r="T21" s="72" t="s">
        <v>29</v>
      </c>
    </row>
    <row r="22" spans="1:20" x14ac:dyDescent="0.25">
      <c r="A22" s="149" t="s">
        <v>14</v>
      </c>
      <c r="B22" s="35" t="s">
        <v>91</v>
      </c>
      <c r="C22" s="82">
        <v>18</v>
      </c>
      <c r="D22" s="36">
        <v>14</v>
      </c>
      <c r="E22" s="60">
        <v>0.77777777777777779</v>
      </c>
      <c r="F22" s="36">
        <v>11</v>
      </c>
      <c r="G22" s="60">
        <v>0.61111111111111116</v>
      </c>
      <c r="H22" s="38">
        <v>2.2785714285714285</v>
      </c>
      <c r="I22" s="82">
        <v>7</v>
      </c>
      <c r="J22" s="36">
        <v>7</v>
      </c>
      <c r="K22" s="60">
        <v>1</v>
      </c>
      <c r="L22" s="36">
        <v>6</v>
      </c>
      <c r="M22" s="60">
        <v>0.8571428571428571</v>
      </c>
      <c r="N22" s="38">
        <v>3.1428571428571428</v>
      </c>
      <c r="O22" s="85" t="s">
        <v>29</v>
      </c>
      <c r="P22" s="39" t="s">
        <v>29</v>
      </c>
      <c r="Q22" s="93" t="s">
        <v>29</v>
      </c>
      <c r="R22" s="39" t="s">
        <v>29</v>
      </c>
      <c r="S22" s="93" t="s">
        <v>29</v>
      </c>
      <c r="T22" s="92" t="s">
        <v>29</v>
      </c>
    </row>
    <row r="23" spans="1:20" x14ac:dyDescent="0.25">
      <c r="A23" s="150"/>
      <c r="B23" s="35" t="s">
        <v>92</v>
      </c>
      <c r="C23" s="82">
        <v>18</v>
      </c>
      <c r="D23" s="36">
        <v>15</v>
      </c>
      <c r="E23" s="60">
        <v>0.83333333333333337</v>
      </c>
      <c r="F23" s="36">
        <v>14</v>
      </c>
      <c r="G23" s="60">
        <v>0.77777777777777779</v>
      </c>
      <c r="H23" s="38">
        <v>3.3333333333333335</v>
      </c>
      <c r="I23" s="82">
        <v>5</v>
      </c>
      <c r="J23" s="36">
        <v>3</v>
      </c>
      <c r="K23" s="60">
        <v>0.6</v>
      </c>
      <c r="L23" s="36">
        <v>2</v>
      </c>
      <c r="M23" s="60">
        <v>0.4</v>
      </c>
      <c r="N23" s="38">
        <v>2.6666666666666665</v>
      </c>
      <c r="O23" s="85" t="s">
        <v>29</v>
      </c>
      <c r="P23" s="39" t="s">
        <v>29</v>
      </c>
      <c r="Q23" s="93" t="s">
        <v>29</v>
      </c>
      <c r="R23" s="39" t="s">
        <v>29</v>
      </c>
      <c r="S23" s="93" t="s">
        <v>29</v>
      </c>
      <c r="T23" s="92" t="s">
        <v>29</v>
      </c>
    </row>
    <row r="24" spans="1:20" x14ac:dyDescent="0.25">
      <c r="A24" s="150"/>
      <c r="B24" s="35" t="s">
        <v>93</v>
      </c>
      <c r="C24" s="82">
        <v>15</v>
      </c>
      <c r="D24" s="36">
        <v>13</v>
      </c>
      <c r="E24" s="60">
        <v>0.8666666666666667</v>
      </c>
      <c r="F24" s="36">
        <v>11</v>
      </c>
      <c r="G24" s="60">
        <v>0.73333333333333328</v>
      </c>
      <c r="H24" s="38">
        <v>3.2076923076923083</v>
      </c>
      <c r="I24" s="82">
        <v>2</v>
      </c>
      <c r="J24" s="36">
        <v>2</v>
      </c>
      <c r="K24" s="60">
        <v>1</v>
      </c>
      <c r="L24" s="36">
        <v>2</v>
      </c>
      <c r="M24" s="60">
        <v>1</v>
      </c>
      <c r="N24" s="38">
        <v>3.35</v>
      </c>
      <c r="O24" s="85" t="s">
        <v>29</v>
      </c>
      <c r="P24" s="39" t="s">
        <v>29</v>
      </c>
      <c r="Q24" s="93" t="s">
        <v>29</v>
      </c>
      <c r="R24" s="39" t="s">
        <v>29</v>
      </c>
      <c r="S24" s="93" t="s">
        <v>29</v>
      </c>
      <c r="T24" s="92" t="s">
        <v>29</v>
      </c>
    </row>
    <row r="25" spans="1:20" x14ac:dyDescent="0.25">
      <c r="A25" s="150"/>
      <c r="B25" s="35" t="s">
        <v>94</v>
      </c>
      <c r="C25" s="82">
        <v>14</v>
      </c>
      <c r="D25" s="36">
        <v>12</v>
      </c>
      <c r="E25" s="60">
        <v>0.8571428571428571</v>
      </c>
      <c r="F25" s="36">
        <v>9</v>
      </c>
      <c r="G25" s="60">
        <v>0.6428571428571429</v>
      </c>
      <c r="H25" s="38">
        <v>2.5333333333333332</v>
      </c>
      <c r="I25" s="82">
        <v>3</v>
      </c>
      <c r="J25" s="36">
        <v>2</v>
      </c>
      <c r="K25" s="60">
        <v>0.66666666666666663</v>
      </c>
      <c r="L25" s="36">
        <v>2</v>
      </c>
      <c r="M25" s="60">
        <v>0.66666666666666663</v>
      </c>
      <c r="N25" s="38">
        <v>3.35</v>
      </c>
      <c r="O25" s="85" t="s">
        <v>29</v>
      </c>
      <c r="P25" s="39" t="s">
        <v>29</v>
      </c>
      <c r="Q25" s="93" t="s">
        <v>29</v>
      </c>
      <c r="R25" s="39" t="s">
        <v>29</v>
      </c>
      <c r="S25" s="93" t="s">
        <v>29</v>
      </c>
      <c r="T25" s="92" t="s">
        <v>29</v>
      </c>
    </row>
    <row r="26" spans="1:20" x14ac:dyDescent="0.25">
      <c r="A26" s="150"/>
      <c r="B26" s="35" t="s">
        <v>95</v>
      </c>
      <c r="C26" s="82">
        <v>11</v>
      </c>
      <c r="D26" s="36">
        <v>10</v>
      </c>
      <c r="E26" s="60">
        <v>0.90909090909090906</v>
      </c>
      <c r="F26" s="36">
        <v>9</v>
      </c>
      <c r="G26" s="60">
        <v>0.81818181818181823</v>
      </c>
      <c r="H26" s="38">
        <v>2.94</v>
      </c>
      <c r="I26" s="82">
        <v>8</v>
      </c>
      <c r="J26" s="36">
        <v>7</v>
      </c>
      <c r="K26" s="60">
        <v>0.875</v>
      </c>
      <c r="L26" s="36">
        <v>7</v>
      </c>
      <c r="M26" s="60">
        <v>0.875</v>
      </c>
      <c r="N26" s="38">
        <v>3.3285714285714287</v>
      </c>
      <c r="O26" s="85" t="s">
        <v>29</v>
      </c>
      <c r="P26" s="39" t="s">
        <v>29</v>
      </c>
      <c r="Q26" s="93" t="s">
        <v>29</v>
      </c>
      <c r="R26" s="39" t="s">
        <v>29</v>
      </c>
      <c r="S26" s="93" t="s">
        <v>29</v>
      </c>
      <c r="T26" s="92" t="s">
        <v>29</v>
      </c>
    </row>
    <row r="27" spans="1:20" s="73" customFormat="1" x14ac:dyDescent="0.25">
      <c r="A27" s="151"/>
      <c r="B27" s="74" t="s">
        <v>27</v>
      </c>
      <c r="C27" s="83">
        <f>IFERROR(SUM(C22:C26), "--")</f>
        <v>76</v>
      </c>
      <c r="D27" s="75">
        <f>IFERROR(SUM(D22:D26), "--")</f>
        <v>64</v>
      </c>
      <c r="E27" s="76">
        <f>IFERROR(D27/C27, "--")</f>
        <v>0.84210526315789469</v>
      </c>
      <c r="F27" s="75">
        <f>IFERROR(SUM(F22:F26), "--")</f>
        <v>54</v>
      </c>
      <c r="G27" s="76">
        <f>IFERROR(F27/C27, "--")</f>
        <v>0.71052631578947367</v>
      </c>
      <c r="H27" s="77" t="s">
        <v>29</v>
      </c>
      <c r="I27" s="83">
        <f>IFERROR(SUM(I22:I26), "--")</f>
        <v>25</v>
      </c>
      <c r="J27" s="75">
        <f>IFERROR(SUM(J22:J26), "--")</f>
        <v>21</v>
      </c>
      <c r="K27" s="76">
        <f>IFERROR(J27/I27, "--")</f>
        <v>0.84</v>
      </c>
      <c r="L27" s="75">
        <f>IFERROR(SUM(L22:L26), "--")</f>
        <v>19</v>
      </c>
      <c r="M27" s="76">
        <f>IFERROR(L27/I27, "--")</f>
        <v>0.76</v>
      </c>
      <c r="N27" s="77" t="s">
        <v>29</v>
      </c>
      <c r="O27" s="83">
        <f>IFERROR(SUM(O22:O26), "--")</f>
        <v>0</v>
      </c>
      <c r="P27" s="75">
        <f>IFERROR(SUM(P22:P26), "--")</f>
        <v>0</v>
      </c>
      <c r="Q27" s="76" t="str">
        <f>IFERROR(P27/O27, "--")</f>
        <v>--</v>
      </c>
      <c r="R27" s="75">
        <f>IFERROR(SUM(R22:R26), "--")</f>
        <v>0</v>
      </c>
      <c r="S27" s="76" t="str">
        <f>IFERROR(R27/O27, "--")</f>
        <v>--</v>
      </c>
      <c r="T27" s="77" t="s">
        <v>29</v>
      </c>
    </row>
    <row r="28" spans="1:20" x14ac:dyDescent="0.25">
      <c r="A28" s="187" t="s">
        <v>87</v>
      </c>
      <c r="B28" s="7" t="s">
        <v>91</v>
      </c>
      <c r="C28" s="80">
        <v>311</v>
      </c>
      <c r="D28" s="33">
        <v>285</v>
      </c>
      <c r="E28" s="28">
        <v>0.91639871382636651</v>
      </c>
      <c r="F28" s="33">
        <v>239</v>
      </c>
      <c r="G28" s="28">
        <v>0.76848874598070738</v>
      </c>
      <c r="H28" s="34">
        <v>2.7028169014084509</v>
      </c>
      <c r="I28" s="80">
        <v>57</v>
      </c>
      <c r="J28" s="33">
        <v>44</v>
      </c>
      <c r="K28" s="28">
        <v>0.77192982456140347</v>
      </c>
      <c r="L28" s="33">
        <v>35</v>
      </c>
      <c r="M28" s="28">
        <v>0.61403508771929827</v>
      </c>
      <c r="N28" s="34">
        <v>2.5</v>
      </c>
      <c r="O28" s="121" t="s">
        <v>29</v>
      </c>
      <c r="P28" s="122" t="s">
        <v>29</v>
      </c>
      <c r="Q28" s="31" t="s">
        <v>29</v>
      </c>
      <c r="R28" s="122" t="s">
        <v>29</v>
      </c>
      <c r="S28" s="31" t="s">
        <v>29</v>
      </c>
      <c r="T28" s="123" t="s">
        <v>29</v>
      </c>
    </row>
    <row r="29" spans="1:20" x14ac:dyDescent="0.25">
      <c r="A29" s="188"/>
      <c r="B29" s="7" t="s">
        <v>92</v>
      </c>
      <c r="C29" s="80">
        <v>296</v>
      </c>
      <c r="D29" s="33">
        <v>258</v>
      </c>
      <c r="E29" s="28">
        <v>0.8716216216216216</v>
      </c>
      <c r="F29" s="33">
        <v>200</v>
      </c>
      <c r="G29" s="28">
        <v>0.67567567567567566</v>
      </c>
      <c r="H29" s="34">
        <v>2.4903100775193798</v>
      </c>
      <c r="I29" s="80">
        <v>72</v>
      </c>
      <c r="J29" s="33">
        <v>56</v>
      </c>
      <c r="K29" s="28">
        <v>0.77777777777777779</v>
      </c>
      <c r="L29" s="33">
        <v>44</v>
      </c>
      <c r="M29" s="28">
        <v>0.61111111111111116</v>
      </c>
      <c r="N29" s="34">
        <v>2.3490909090909096</v>
      </c>
      <c r="O29" s="121" t="s">
        <v>29</v>
      </c>
      <c r="P29" s="122" t="s">
        <v>29</v>
      </c>
      <c r="Q29" s="31" t="s">
        <v>29</v>
      </c>
      <c r="R29" s="122" t="s">
        <v>29</v>
      </c>
      <c r="S29" s="31" t="s">
        <v>29</v>
      </c>
      <c r="T29" s="123" t="s">
        <v>29</v>
      </c>
    </row>
    <row r="30" spans="1:20" x14ac:dyDescent="0.25">
      <c r="A30" s="188"/>
      <c r="B30" s="7" t="s">
        <v>93</v>
      </c>
      <c r="C30" s="80">
        <v>258</v>
      </c>
      <c r="D30" s="33">
        <v>236</v>
      </c>
      <c r="E30" s="28">
        <v>0.9147286821705426</v>
      </c>
      <c r="F30" s="33">
        <v>179</v>
      </c>
      <c r="G30" s="28">
        <v>0.69379844961240311</v>
      </c>
      <c r="H30" s="34">
        <v>2.4353191489361699</v>
      </c>
      <c r="I30" s="80">
        <v>63</v>
      </c>
      <c r="J30" s="33">
        <v>52</v>
      </c>
      <c r="K30" s="28">
        <v>0.82539682539682535</v>
      </c>
      <c r="L30" s="33">
        <v>42</v>
      </c>
      <c r="M30" s="28">
        <v>0.66666666666666663</v>
      </c>
      <c r="N30" s="34">
        <v>2.3639999999999999</v>
      </c>
      <c r="O30" s="121" t="s">
        <v>29</v>
      </c>
      <c r="P30" s="122" t="s">
        <v>29</v>
      </c>
      <c r="Q30" s="31" t="s">
        <v>29</v>
      </c>
      <c r="R30" s="122" t="s">
        <v>29</v>
      </c>
      <c r="S30" s="31" t="s">
        <v>29</v>
      </c>
      <c r="T30" s="123" t="s">
        <v>29</v>
      </c>
    </row>
    <row r="31" spans="1:20" x14ac:dyDescent="0.25">
      <c r="A31" s="188"/>
      <c r="B31" s="7" t="s">
        <v>94</v>
      </c>
      <c r="C31" s="80">
        <v>224</v>
      </c>
      <c r="D31" s="33">
        <v>200</v>
      </c>
      <c r="E31" s="28">
        <v>0.8928571428571429</v>
      </c>
      <c r="F31" s="33">
        <v>160</v>
      </c>
      <c r="G31" s="28">
        <v>0.7142857142857143</v>
      </c>
      <c r="H31" s="34">
        <v>2.5186868686868689</v>
      </c>
      <c r="I31" s="80">
        <v>65</v>
      </c>
      <c r="J31" s="33">
        <v>49</v>
      </c>
      <c r="K31" s="28">
        <v>0.75384615384615383</v>
      </c>
      <c r="L31" s="33">
        <v>46</v>
      </c>
      <c r="M31" s="28">
        <v>0.70769230769230773</v>
      </c>
      <c r="N31" s="34">
        <v>2.8808510638297871</v>
      </c>
      <c r="O31" s="121" t="s">
        <v>29</v>
      </c>
      <c r="P31" s="122" t="s">
        <v>29</v>
      </c>
      <c r="Q31" s="31" t="s">
        <v>29</v>
      </c>
      <c r="R31" s="122" t="s">
        <v>29</v>
      </c>
      <c r="S31" s="31" t="s">
        <v>29</v>
      </c>
      <c r="T31" s="123" t="s">
        <v>29</v>
      </c>
    </row>
    <row r="32" spans="1:20" x14ac:dyDescent="0.25">
      <c r="A32" s="188"/>
      <c r="B32" s="7" t="s">
        <v>95</v>
      </c>
      <c r="C32" s="80">
        <v>174</v>
      </c>
      <c r="D32" s="33">
        <v>156</v>
      </c>
      <c r="E32" s="28">
        <v>0.89655172413793105</v>
      </c>
      <c r="F32" s="33">
        <v>126</v>
      </c>
      <c r="G32" s="28">
        <v>0.72413793103448276</v>
      </c>
      <c r="H32" s="34">
        <v>2.8916666666666666</v>
      </c>
      <c r="I32" s="80">
        <v>99</v>
      </c>
      <c r="J32" s="33">
        <v>81</v>
      </c>
      <c r="K32" s="28">
        <v>0.81818181818181823</v>
      </c>
      <c r="L32" s="33">
        <v>66</v>
      </c>
      <c r="M32" s="28">
        <v>0.66666666666666663</v>
      </c>
      <c r="N32" s="34">
        <v>2.6615384615384614</v>
      </c>
      <c r="O32" s="121" t="s">
        <v>29</v>
      </c>
      <c r="P32" s="122" t="s">
        <v>29</v>
      </c>
      <c r="Q32" s="31" t="s">
        <v>29</v>
      </c>
      <c r="R32" s="122" t="s">
        <v>29</v>
      </c>
      <c r="S32" s="31" t="s">
        <v>29</v>
      </c>
      <c r="T32" s="123" t="s">
        <v>29</v>
      </c>
    </row>
    <row r="33" spans="1:20" s="73" customFormat="1" x14ac:dyDescent="0.25">
      <c r="A33" s="189"/>
      <c r="B33" s="55" t="s">
        <v>27</v>
      </c>
      <c r="C33" s="81">
        <f>IFERROR(SUM(C28:C32), "--")</f>
        <v>1263</v>
      </c>
      <c r="D33" s="69">
        <f>IFERROR(SUM(D28:D32), "--")</f>
        <v>1135</v>
      </c>
      <c r="E33" s="70">
        <f>IFERROR(D33/C33, "--")</f>
        <v>0.89865399841646876</v>
      </c>
      <c r="F33" s="69">
        <f>IFERROR(SUM(F28:F32), "--")</f>
        <v>904</v>
      </c>
      <c r="G33" s="70">
        <f>IFERROR(F33/C33, "--")</f>
        <v>0.71575613618368961</v>
      </c>
      <c r="H33" s="72" t="s">
        <v>29</v>
      </c>
      <c r="I33" s="81">
        <f>IFERROR(SUM(I28:I32), "--")</f>
        <v>356</v>
      </c>
      <c r="J33" s="69">
        <f>IFERROR(SUM(J28:J32), "--")</f>
        <v>282</v>
      </c>
      <c r="K33" s="70">
        <f>IFERROR(J33/I33, "--")</f>
        <v>0.7921348314606742</v>
      </c>
      <c r="L33" s="69">
        <f>IFERROR(SUM(L28:L32), "--")</f>
        <v>233</v>
      </c>
      <c r="M33" s="70">
        <f>IFERROR(L33/I33, "--")</f>
        <v>0.6544943820224719</v>
      </c>
      <c r="N33" s="72" t="s">
        <v>29</v>
      </c>
      <c r="O33" s="81">
        <f>IFERROR(SUM(O28:O32), "--")</f>
        <v>0</v>
      </c>
      <c r="P33" s="69">
        <f>IFERROR(SUM(P28:P32), "--")</f>
        <v>0</v>
      </c>
      <c r="Q33" s="70" t="str">
        <f>IFERROR(P33/O33, "--")</f>
        <v>--</v>
      </c>
      <c r="R33" s="69">
        <f>IFERROR(SUM(R28:R32), "--")</f>
        <v>0</v>
      </c>
      <c r="S33" s="70" t="str">
        <f>IFERROR(R33/O33, "--")</f>
        <v>--</v>
      </c>
      <c r="T33" s="72" t="s">
        <v>29</v>
      </c>
    </row>
    <row r="34" spans="1:20" x14ac:dyDescent="0.25">
      <c r="A34" s="149" t="s">
        <v>15</v>
      </c>
      <c r="B34" s="35" t="s">
        <v>91</v>
      </c>
      <c r="C34" s="82">
        <v>1</v>
      </c>
      <c r="D34" s="36">
        <v>1</v>
      </c>
      <c r="E34" s="60">
        <v>1</v>
      </c>
      <c r="F34" s="36">
        <v>1</v>
      </c>
      <c r="G34" s="60">
        <v>1</v>
      </c>
      <c r="H34" s="38">
        <v>4</v>
      </c>
      <c r="I34" s="85" t="s">
        <v>29</v>
      </c>
      <c r="J34" s="39" t="s">
        <v>29</v>
      </c>
      <c r="K34" s="93" t="s">
        <v>29</v>
      </c>
      <c r="L34" s="39" t="s">
        <v>29</v>
      </c>
      <c r="M34" s="93" t="s">
        <v>29</v>
      </c>
      <c r="N34" s="92" t="s">
        <v>29</v>
      </c>
      <c r="O34" s="85" t="s">
        <v>29</v>
      </c>
      <c r="P34" s="39" t="s">
        <v>29</v>
      </c>
      <c r="Q34" s="93" t="s">
        <v>29</v>
      </c>
      <c r="R34" s="39" t="s">
        <v>29</v>
      </c>
      <c r="S34" s="93" t="s">
        <v>29</v>
      </c>
      <c r="T34" s="92" t="s">
        <v>29</v>
      </c>
    </row>
    <row r="35" spans="1:20" x14ac:dyDescent="0.25">
      <c r="A35" s="150"/>
      <c r="B35" s="35" t="s">
        <v>92</v>
      </c>
      <c r="C35" s="82">
        <v>5</v>
      </c>
      <c r="D35" s="36">
        <v>4</v>
      </c>
      <c r="E35" s="60">
        <v>0.8</v>
      </c>
      <c r="F35" s="36">
        <v>3</v>
      </c>
      <c r="G35" s="60">
        <v>0.6</v>
      </c>
      <c r="H35" s="38">
        <v>2.5750000000000002</v>
      </c>
      <c r="I35" s="82">
        <v>1</v>
      </c>
      <c r="J35" s="36">
        <v>1</v>
      </c>
      <c r="K35" s="60">
        <v>1</v>
      </c>
      <c r="L35" s="36">
        <v>1</v>
      </c>
      <c r="M35" s="60">
        <v>1</v>
      </c>
      <c r="N35" s="38" t="s">
        <v>29</v>
      </c>
      <c r="O35" s="85" t="s">
        <v>29</v>
      </c>
      <c r="P35" s="39" t="s">
        <v>29</v>
      </c>
      <c r="Q35" s="93" t="s">
        <v>29</v>
      </c>
      <c r="R35" s="39" t="s">
        <v>29</v>
      </c>
      <c r="S35" s="93" t="s">
        <v>29</v>
      </c>
      <c r="T35" s="92" t="s">
        <v>29</v>
      </c>
    </row>
    <row r="36" spans="1:20" x14ac:dyDescent="0.25">
      <c r="A36" s="150"/>
      <c r="B36" s="35" t="s">
        <v>93</v>
      </c>
      <c r="C36" s="82">
        <v>3</v>
      </c>
      <c r="D36" s="36">
        <v>3</v>
      </c>
      <c r="E36" s="60">
        <v>1</v>
      </c>
      <c r="F36" s="36">
        <v>2</v>
      </c>
      <c r="G36" s="60">
        <v>0.66666666666666663</v>
      </c>
      <c r="H36" s="38">
        <v>2.5666666666666664</v>
      </c>
      <c r="I36" s="82">
        <v>1</v>
      </c>
      <c r="J36" s="36">
        <v>0</v>
      </c>
      <c r="K36" s="60">
        <v>0</v>
      </c>
      <c r="L36" s="36">
        <v>0</v>
      </c>
      <c r="M36" s="60">
        <v>0</v>
      </c>
      <c r="N36" s="38" t="s">
        <v>29</v>
      </c>
      <c r="O36" s="85" t="s">
        <v>29</v>
      </c>
      <c r="P36" s="39" t="s">
        <v>29</v>
      </c>
      <c r="Q36" s="93" t="s">
        <v>29</v>
      </c>
      <c r="R36" s="39" t="s">
        <v>29</v>
      </c>
      <c r="S36" s="93" t="s">
        <v>29</v>
      </c>
      <c r="T36" s="92" t="s">
        <v>29</v>
      </c>
    </row>
    <row r="37" spans="1:20" x14ac:dyDescent="0.25">
      <c r="A37" s="150"/>
      <c r="B37" s="35" t="s">
        <v>94</v>
      </c>
      <c r="C37" s="82">
        <v>3</v>
      </c>
      <c r="D37" s="36">
        <v>3</v>
      </c>
      <c r="E37" s="60">
        <v>1</v>
      </c>
      <c r="F37" s="36">
        <v>3</v>
      </c>
      <c r="G37" s="60">
        <v>1</v>
      </c>
      <c r="H37" s="38">
        <v>2.3333333333333335</v>
      </c>
      <c r="I37" s="85" t="s">
        <v>29</v>
      </c>
      <c r="J37" s="39" t="s">
        <v>29</v>
      </c>
      <c r="K37" s="93" t="s">
        <v>29</v>
      </c>
      <c r="L37" s="39" t="s">
        <v>29</v>
      </c>
      <c r="M37" s="93" t="s">
        <v>29</v>
      </c>
      <c r="N37" s="92" t="s">
        <v>29</v>
      </c>
      <c r="O37" s="85" t="s">
        <v>29</v>
      </c>
      <c r="P37" s="39" t="s">
        <v>29</v>
      </c>
      <c r="Q37" s="93" t="s">
        <v>29</v>
      </c>
      <c r="R37" s="39" t="s">
        <v>29</v>
      </c>
      <c r="S37" s="93" t="s">
        <v>29</v>
      </c>
      <c r="T37" s="92" t="s">
        <v>29</v>
      </c>
    </row>
    <row r="38" spans="1:20" x14ac:dyDescent="0.25">
      <c r="A38" s="150"/>
      <c r="B38" s="35" t="s">
        <v>95</v>
      </c>
      <c r="C38" s="85" t="s">
        <v>29</v>
      </c>
      <c r="D38" s="39" t="s">
        <v>29</v>
      </c>
      <c r="E38" s="93" t="s">
        <v>29</v>
      </c>
      <c r="F38" s="39" t="s">
        <v>29</v>
      </c>
      <c r="G38" s="93" t="s">
        <v>29</v>
      </c>
      <c r="H38" s="92" t="s">
        <v>29</v>
      </c>
      <c r="I38" s="82">
        <v>2</v>
      </c>
      <c r="J38" s="36">
        <v>2</v>
      </c>
      <c r="K38" s="60">
        <v>1</v>
      </c>
      <c r="L38" s="36">
        <v>2</v>
      </c>
      <c r="M38" s="60">
        <v>1</v>
      </c>
      <c r="N38" s="38">
        <v>3.5</v>
      </c>
      <c r="O38" s="85" t="s">
        <v>29</v>
      </c>
      <c r="P38" s="39" t="s">
        <v>29</v>
      </c>
      <c r="Q38" s="93" t="s">
        <v>29</v>
      </c>
      <c r="R38" s="39" t="s">
        <v>29</v>
      </c>
      <c r="S38" s="93" t="s">
        <v>29</v>
      </c>
      <c r="T38" s="92" t="s">
        <v>29</v>
      </c>
    </row>
    <row r="39" spans="1:20" s="73" customFormat="1" x14ac:dyDescent="0.25">
      <c r="A39" s="151"/>
      <c r="B39" s="74" t="s">
        <v>27</v>
      </c>
      <c r="C39" s="83">
        <f>IFERROR(SUM(C34:C38), "--")</f>
        <v>12</v>
      </c>
      <c r="D39" s="75">
        <f>IFERROR(SUM(D34:D38), "--")</f>
        <v>11</v>
      </c>
      <c r="E39" s="76">
        <f>IFERROR(D39/C39, "--")</f>
        <v>0.91666666666666663</v>
      </c>
      <c r="F39" s="75">
        <f>IFERROR(SUM(F34:F38), "--")</f>
        <v>9</v>
      </c>
      <c r="G39" s="76">
        <f>IFERROR(F39/C39, "--")</f>
        <v>0.75</v>
      </c>
      <c r="H39" s="77" t="s">
        <v>29</v>
      </c>
      <c r="I39" s="83">
        <f>IFERROR(SUM(I34:I38), "--")</f>
        <v>4</v>
      </c>
      <c r="J39" s="75">
        <f>IFERROR(SUM(J34:J38), "--")</f>
        <v>3</v>
      </c>
      <c r="K39" s="76">
        <f>IFERROR(J39/I39, "--")</f>
        <v>0.75</v>
      </c>
      <c r="L39" s="75">
        <f>IFERROR(SUM(L34:L38), "--")</f>
        <v>3</v>
      </c>
      <c r="M39" s="76">
        <f>IFERROR(L39/I39, "--")</f>
        <v>0.75</v>
      </c>
      <c r="N39" s="77" t="s">
        <v>29</v>
      </c>
      <c r="O39" s="83">
        <f>IFERROR(SUM(O34:O38), "--")</f>
        <v>0</v>
      </c>
      <c r="P39" s="75">
        <f>IFERROR(SUM(P34:P38), "--")</f>
        <v>0</v>
      </c>
      <c r="Q39" s="76" t="str">
        <f>IFERROR(P39/O39, "--")</f>
        <v>--</v>
      </c>
      <c r="R39" s="75">
        <f>IFERROR(SUM(R34:R38), "--")</f>
        <v>0</v>
      </c>
      <c r="S39" s="76" t="str">
        <f>IFERROR(R39/O39, "--")</f>
        <v>--</v>
      </c>
      <c r="T39" s="77" t="s">
        <v>29</v>
      </c>
    </row>
    <row r="40" spans="1:20" ht="15" customHeight="1" x14ac:dyDescent="0.25">
      <c r="A40" s="184" t="s">
        <v>51</v>
      </c>
      <c r="B40" s="7" t="s">
        <v>91</v>
      </c>
      <c r="C40" s="80">
        <v>288</v>
      </c>
      <c r="D40" s="33">
        <v>255</v>
      </c>
      <c r="E40" s="28">
        <v>0.88541666666666663</v>
      </c>
      <c r="F40" s="33">
        <v>224</v>
      </c>
      <c r="G40" s="28">
        <v>0.77777777777777779</v>
      </c>
      <c r="H40" s="34">
        <v>2.9796</v>
      </c>
      <c r="I40" s="80">
        <v>132</v>
      </c>
      <c r="J40" s="33">
        <v>107</v>
      </c>
      <c r="K40" s="28">
        <v>0.81060606060606055</v>
      </c>
      <c r="L40" s="33">
        <v>91</v>
      </c>
      <c r="M40" s="28">
        <v>0.68939393939393945</v>
      </c>
      <c r="N40" s="34">
        <v>2.6323809523809523</v>
      </c>
      <c r="O40" s="121" t="s">
        <v>29</v>
      </c>
      <c r="P40" s="122" t="s">
        <v>29</v>
      </c>
      <c r="Q40" s="31" t="s">
        <v>29</v>
      </c>
      <c r="R40" s="122" t="s">
        <v>29</v>
      </c>
      <c r="S40" s="31" t="s">
        <v>29</v>
      </c>
      <c r="T40" s="123" t="s">
        <v>29</v>
      </c>
    </row>
    <row r="41" spans="1:20" x14ac:dyDescent="0.25">
      <c r="A41" s="185"/>
      <c r="B41" s="7" t="s">
        <v>92</v>
      </c>
      <c r="C41" s="80">
        <v>262</v>
      </c>
      <c r="D41" s="33">
        <v>236</v>
      </c>
      <c r="E41" s="28">
        <v>0.9007633587786259</v>
      </c>
      <c r="F41" s="33">
        <v>204</v>
      </c>
      <c r="G41" s="28">
        <v>0.77862595419847325</v>
      </c>
      <c r="H41" s="34">
        <v>2.8030042918454936</v>
      </c>
      <c r="I41" s="80">
        <v>134</v>
      </c>
      <c r="J41" s="33">
        <v>119</v>
      </c>
      <c r="K41" s="28">
        <v>0.88805970149253732</v>
      </c>
      <c r="L41" s="33">
        <v>104</v>
      </c>
      <c r="M41" s="28">
        <v>0.77611940298507465</v>
      </c>
      <c r="N41" s="34">
        <v>2.8478260869565211</v>
      </c>
      <c r="O41" s="121" t="s">
        <v>29</v>
      </c>
      <c r="P41" s="122" t="s">
        <v>29</v>
      </c>
      <c r="Q41" s="31" t="s">
        <v>29</v>
      </c>
      <c r="R41" s="122" t="s">
        <v>29</v>
      </c>
      <c r="S41" s="31" t="s">
        <v>29</v>
      </c>
      <c r="T41" s="123" t="s">
        <v>29</v>
      </c>
    </row>
    <row r="42" spans="1:20" x14ac:dyDescent="0.25">
      <c r="A42" s="185"/>
      <c r="B42" s="7" t="s">
        <v>93</v>
      </c>
      <c r="C42" s="80">
        <v>211</v>
      </c>
      <c r="D42" s="33">
        <v>195</v>
      </c>
      <c r="E42" s="28">
        <v>0.92417061611374407</v>
      </c>
      <c r="F42" s="33">
        <v>151</v>
      </c>
      <c r="G42" s="28">
        <v>0.71563981042654023</v>
      </c>
      <c r="H42" s="34">
        <v>2.566321243523316</v>
      </c>
      <c r="I42" s="80">
        <v>142</v>
      </c>
      <c r="J42" s="33">
        <v>129</v>
      </c>
      <c r="K42" s="28">
        <v>0.90845070422535212</v>
      </c>
      <c r="L42" s="33">
        <v>113</v>
      </c>
      <c r="M42" s="28">
        <v>0.79577464788732399</v>
      </c>
      <c r="N42" s="34">
        <v>2.8783999999999996</v>
      </c>
      <c r="O42" s="121" t="s">
        <v>29</v>
      </c>
      <c r="P42" s="122" t="s">
        <v>29</v>
      </c>
      <c r="Q42" s="31" t="s">
        <v>29</v>
      </c>
      <c r="R42" s="122" t="s">
        <v>29</v>
      </c>
      <c r="S42" s="31" t="s">
        <v>29</v>
      </c>
      <c r="T42" s="123" t="s">
        <v>29</v>
      </c>
    </row>
    <row r="43" spans="1:20" x14ac:dyDescent="0.25">
      <c r="A43" s="185"/>
      <c r="B43" s="7" t="s">
        <v>94</v>
      </c>
      <c r="C43" s="80">
        <v>147</v>
      </c>
      <c r="D43" s="33">
        <v>133</v>
      </c>
      <c r="E43" s="28">
        <v>0.90476190476190477</v>
      </c>
      <c r="F43" s="33">
        <v>114</v>
      </c>
      <c r="G43" s="28">
        <v>0.77551020408163263</v>
      </c>
      <c r="H43" s="34">
        <v>2.9454545454545458</v>
      </c>
      <c r="I43" s="80">
        <v>171</v>
      </c>
      <c r="J43" s="33">
        <v>149</v>
      </c>
      <c r="K43" s="28">
        <v>0.87134502923976609</v>
      </c>
      <c r="L43" s="33">
        <v>130</v>
      </c>
      <c r="M43" s="28">
        <v>0.76023391812865493</v>
      </c>
      <c r="N43" s="34">
        <v>3.0205479452054798</v>
      </c>
      <c r="O43" s="121" t="s">
        <v>29</v>
      </c>
      <c r="P43" s="122" t="s">
        <v>29</v>
      </c>
      <c r="Q43" s="31" t="s">
        <v>29</v>
      </c>
      <c r="R43" s="122" t="s">
        <v>29</v>
      </c>
      <c r="S43" s="31" t="s">
        <v>29</v>
      </c>
      <c r="T43" s="123" t="s">
        <v>29</v>
      </c>
    </row>
    <row r="44" spans="1:20" x14ac:dyDescent="0.25">
      <c r="A44" s="185"/>
      <c r="B44" s="7" t="s">
        <v>95</v>
      </c>
      <c r="C44" s="80">
        <v>118</v>
      </c>
      <c r="D44" s="33">
        <v>109</v>
      </c>
      <c r="E44" s="28">
        <v>0.92372881355932202</v>
      </c>
      <c r="F44" s="33">
        <v>97</v>
      </c>
      <c r="G44" s="28">
        <v>0.82203389830508478</v>
      </c>
      <c r="H44" s="34">
        <v>3.1879999999999997</v>
      </c>
      <c r="I44" s="80">
        <v>190</v>
      </c>
      <c r="J44" s="33">
        <v>161</v>
      </c>
      <c r="K44" s="28">
        <v>0.84736842105263155</v>
      </c>
      <c r="L44" s="33">
        <v>146</v>
      </c>
      <c r="M44" s="28">
        <v>0.76842105263157889</v>
      </c>
      <c r="N44" s="34">
        <v>3.0980769230769232</v>
      </c>
      <c r="O44" s="121" t="s">
        <v>29</v>
      </c>
      <c r="P44" s="122" t="s">
        <v>29</v>
      </c>
      <c r="Q44" s="31" t="s">
        <v>29</v>
      </c>
      <c r="R44" s="122" t="s">
        <v>29</v>
      </c>
      <c r="S44" s="31" t="s">
        <v>29</v>
      </c>
      <c r="T44" s="123" t="s">
        <v>29</v>
      </c>
    </row>
    <row r="45" spans="1:20" s="73" customFormat="1" x14ac:dyDescent="0.25">
      <c r="A45" s="186"/>
      <c r="B45" s="55" t="s">
        <v>27</v>
      </c>
      <c r="C45" s="81">
        <f>IFERROR(SUM(C40:C44), "--")</f>
        <v>1026</v>
      </c>
      <c r="D45" s="69">
        <f>IFERROR(SUM(D40:D44), "--")</f>
        <v>928</v>
      </c>
      <c r="E45" s="70">
        <f>IFERROR(D45/C45, "--")</f>
        <v>0.90448343079922022</v>
      </c>
      <c r="F45" s="69">
        <f>IFERROR(SUM(F40:F44), "--")</f>
        <v>790</v>
      </c>
      <c r="G45" s="70">
        <f>IFERROR(F45/C45, "--")</f>
        <v>0.7699805068226121</v>
      </c>
      <c r="H45" s="72" t="s">
        <v>29</v>
      </c>
      <c r="I45" s="81">
        <f>IFERROR(SUM(I40:I44), "--")</f>
        <v>769</v>
      </c>
      <c r="J45" s="69">
        <f>IFERROR(SUM(J40:J44), "--")</f>
        <v>665</v>
      </c>
      <c r="K45" s="70">
        <f>IFERROR(J45/I45, "--")</f>
        <v>0.86475942782834847</v>
      </c>
      <c r="L45" s="69">
        <f>IFERROR(SUM(L40:L44), "--")</f>
        <v>584</v>
      </c>
      <c r="M45" s="70">
        <f>IFERROR(L45/I45, "--")</f>
        <v>0.75942782834850453</v>
      </c>
      <c r="N45" s="72" t="s">
        <v>29</v>
      </c>
      <c r="O45" s="81">
        <f>IFERROR(SUM(O40:O44), "--")</f>
        <v>0</v>
      </c>
      <c r="P45" s="69">
        <f>IFERROR(SUM(P40:P44), "--")</f>
        <v>0</v>
      </c>
      <c r="Q45" s="70" t="str">
        <f>IFERROR(P45/O45, "--")</f>
        <v>--</v>
      </c>
      <c r="R45" s="69">
        <f>IFERROR(SUM(R40:R44), "--")</f>
        <v>0</v>
      </c>
      <c r="S45" s="70" t="str">
        <f>IFERROR(R45/O45, "--")</f>
        <v>--</v>
      </c>
      <c r="T45" s="72" t="s">
        <v>29</v>
      </c>
    </row>
    <row r="46" spans="1:20" ht="15" customHeight="1" x14ac:dyDescent="0.25">
      <c r="A46" s="157" t="s">
        <v>38</v>
      </c>
      <c r="B46" s="35" t="s">
        <v>91</v>
      </c>
      <c r="C46" s="85">
        <v>54</v>
      </c>
      <c r="D46" s="36">
        <v>43</v>
      </c>
      <c r="E46" s="60">
        <v>0.79629629629629628</v>
      </c>
      <c r="F46" s="36">
        <v>35</v>
      </c>
      <c r="G46" s="60">
        <v>0.64814814814814814</v>
      </c>
      <c r="H46" s="38">
        <v>2.7511627906976743</v>
      </c>
      <c r="I46" s="85">
        <v>14</v>
      </c>
      <c r="J46" s="36">
        <v>11</v>
      </c>
      <c r="K46" s="60">
        <v>0.7857142857142857</v>
      </c>
      <c r="L46" s="36">
        <v>10</v>
      </c>
      <c r="M46" s="60">
        <v>0.7142857142857143</v>
      </c>
      <c r="N46" s="38">
        <v>2.9090909090909092</v>
      </c>
      <c r="O46" s="85" t="s">
        <v>29</v>
      </c>
      <c r="P46" s="39" t="s">
        <v>29</v>
      </c>
      <c r="Q46" s="93" t="s">
        <v>29</v>
      </c>
      <c r="R46" s="39" t="s">
        <v>29</v>
      </c>
      <c r="S46" s="93" t="s">
        <v>29</v>
      </c>
      <c r="T46" s="92" t="s">
        <v>29</v>
      </c>
    </row>
    <row r="47" spans="1:20" x14ac:dyDescent="0.25">
      <c r="A47" s="158"/>
      <c r="B47" s="35" t="s">
        <v>92</v>
      </c>
      <c r="C47" s="82">
        <v>41</v>
      </c>
      <c r="D47" s="36">
        <v>35</v>
      </c>
      <c r="E47" s="60">
        <v>0.85365853658536583</v>
      </c>
      <c r="F47" s="36">
        <v>32</v>
      </c>
      <c r="G47" s="60">
        <v>0.78048780487804881</v>
      </c>
      <c r="H47" s="38">
        <v>3.0771428571428574</v>
      </c>
      <c r="I47" s="82">
        <v>13</v>
      </c>
      <c r="J47" s="36">
        <v>11</v>
      </c>
      <c r="K47" s="60">
        <v>0.84615384615384615</v>
      </c>
      <c r="L47" s="36">
        <v>8</v>
      </c>
      <c r="M47" s="60">
        <v>0.61538461538461542</v>
      </c>
      <c r="N47" s="38">
        <v>2.1818181818181817</v>
      </c>
      <c r="O47" s="85" t="s">
        <v>29</v>
      </c>
      <c r="P47" s="39" t="s">
        <v>29</v>
      </c>
      <c r="Q47" s="93" t="s">
        <v>29</v>
      </c>
      <c r="R47" s="39" t="s">
        <v>29</v>
      </c>
      <c r="S47" s="93" t="s">
        <v>29</v>
      </c>
      <c r="T47" s="92" t="s">
        <v>29</v>
      </c>
    </row>
    <row r="48" spans="1:20" x14ac:dyDescent="0.25">
      <c r="A48" s="158"/>
      <c r="B48" s="35" t="s">
        <v>93</v>
      </c>
      <c r="C48" s="82">
        <v>40</v>
      </c>
      <c r="D48" s="36">
        <v>40</v>
      </c>
      <c r="E48" s="60">
        <v>1</v>
      </c>
      <c r="F48" s="36">
        <v>34</v>
      </c>
      <c r="G48" s="60">
        <v>0.85</v>
      </c>
      <c r="H48" s="38">
        <v>2.81</v>
      </c>
      <c r="I48" s="82">
        <v>21</v>
      </c>
      <c r="J48" s="36">
        <v>15</v>
      </c>
      <c r="K48" s="60">
        <v>0.7142857142857143</v>
      </c>
      <c r="L48" s="36">
        <v>11</v>
      </c>
      <c r="M48" s="60">
        <v>0.52380952380952384</v>
      </c>
      <c r="N48" s="38">
        <v>1.7571428571428573</v>
      </c>
      <c r="O48" s="85" t="s">
        <v>29</v>
      </c>
      <c r="P48" s="39" t="s">
        <v>29</v>
      </c>
      <c r="Q48" s="93" t="s">
        <v>29</v>
      </c>
      <c r="R48" s="39" t="s">
        <v>29</v>
      </c>
      <c r="S48" s="93" t="s">
        <v>29</v>
      </c>
      <c r="T48" s="92" t="s">
        <v>29</v>
      </c>
    </row>
    <row r="49" spans="1:20" x14ac:dyDescent="0.25">
      <c r="A49" s="158"/>
      <c r="B49" s="35" t="s">
        <v>94</v>
      </c>
      <c r="C49" s="82">
        <v>35</v>
      </c>
      <c r="D49" s="36">
        <v>29</v>
      </c>
      <c r="E49" s="60">
        <v>0.82857142857142863</v>
      </c>
      <c r="F49" s="36">
        <v>23</v>
      </c>
      <c r="G49" s="60">
        <v>0.65714285714285714</v>
      </c>
      <c r="H49" s="38">
        <v>2.4965517241379311</v>
      </c>
      <c r="I49" s="82">
        <v>20</v>
      </c>
      <c r="J49" s="36">
        <v>17</v>
      </c>
      <c r="K49" s="60">
        <v>0.85</v>
      </c>
      <c r="L49" s="36">
        <v>14</v>
      </c>
      <c r="M49" s="60">
        <v>0.7</v>
      </c>
      <c r="N49" s="38">
        <v>2.7647058823529411</v>
      </c>
      <c r="O49" s="85" t="s">
        <v>29</v>
      </c>
      <c r="P49" s="39" t="s">
        <v>29</v>
      </c>
      <c r="Q49" s="93" t="s">
        <v>29</v>
      </c>
      <c r="R49" s="39" t="s">
        <v>29</v>
      </c>
      <c r="S49" s="93" t="s">
        <v>29</v>
      </c>
      <c r="T49" s="92" t="s">
        <v>29</v>
      </c>
    </row>
    <row r="50" spans="1:20" x14ac:dyDescent="0.25">
      <c r="A50" s="158"/>
      <c r="B50" s="35" t="s">
        <v>95</v>
      </c>
      <c r="C50" s="82">
        <v>26</v>
      </c>
      <c r="D50" s="36">
        <v>22</v>
      </c>
      <c r="E50" s="60">
        <v>0.84615384615384615</v>
      </c>
      <c r="F50" s="36">
        <v>20</v>
      </c>
      <c r="G50" s="60">
        <v>0.76923076923076927</v>
      </c>
      <c r="H50" s="38">
        <v>2.9545454545454546</v>
      </c>
      <c r="I50" s="82">
        <v>22</v>
      </c>
      <c r="J50" s="36">
        <v>15</v>
      </c>
      <c r="K50" s="60">
        <v>0.68181818181818177</v>
      </c>
      <c r="L50" s="36">
        <v>14</v>
      </c>
      <c r="M50" s="60">
        <v>0.63636363636363635</v>
      </c>
      <c r="N50" s="38">
        <v>2.9133333333333336</v>
      </c>
      <c r="O50" s="85" t="s">
        <v>29</v>
      </c>
      <c r="P50" s="39" t="s">
        <v>29</v>
      </c>
      <c r="Q50" s="93" t="s">
        <v>29</v>
      </c>
      <c r="R50" s="39" t="s">
        <v>29</v>
      </c>
      <c r="S50" s="93" t="s">
        <v>29</v>
      </c>
      <c r="T50" s="92" t="s">
        <v>29</v>
      </c>
    </row>
    <row r="51" spans="1:20" s="73" customFormat="1" x14ac:dyDescent="0.25">
      <c r="A51" s="159"/>
      <c r="B51" s="74" t="s">
        <v>27</v>
      </c>
      <c r="C51" s="83">
        <f>IFERROR(SUM(C46:C50), "--")</f>
        <v>196</v>
      </c>
      <c r="D51" s="75">
        <f>IFERROR(SUM(D46:D50), "--")</f>
        <v>169</v>
      </c>
      <c r="E51" s="76">
        <f>IFERROR(D51/C51, "--")</f>
        <v>0.86224489795918369</v>
      </c>
      <c r="F51" s="75">
        <f>IFERROR(SUM(F46:F50), "--")</f>
        <v>144</v>
      </c>
      <c r="G51" s="76">
        <f>IFERROR(F51/C51, "--")</f>
        <v>0.73469387755102045</v>
      </c>
      <c r="H51" s="77" t="s">
        <v>29</v>
      </c>
      <c r="I51" s="83">
        <f>IFERROR(SUM(I46:I50), "--")</f>
        <v>90</v>
      </c>
      <c r="J51" s="75">
        <f>IFERROR(SUM(J46:J50), "--")</f>
        <v>69</v>
      </c>
      <c r="K51" s="76">
        <f>IFERROR(J51/I51, "--")</f>
        <v>0.76666666666666672</v>
      </c>
      <c r="L51" s="75">
        <f>IFERROR(SUM(L46:L50), "--")</f>
        <v>57</v>
      </c>
      <c r="M51" s="76">
        <f>IFERROR(L51/I51, "--")</f>
        <v>0.6333333333333333</v>
      </c>
      <c r="N51" s="77" t="s">
        <v>29</v>
      </c>
      <c r="O51" s="83">
        <f>IFERROR(SUM(O46:O50), "--")</f>
        <v>0</v>
      </c>
      <c r="P51" s="75">
        <f>IFERROR(SUM(P46:P50), "--")</f>
        <v>0</v>
      </c>
      <c r="Q51" s="76" t="str">
        <f>IFERROR(P51/O51, "--")</f>
        <v>--</v>
      </c>
      <c r="R51" s="75">
        <f>IFERROR(SUM(R46:R50), "--")</f>
        <v>0</v>
      </c>
      <c r="S51" s="76" t="str">
        <f>IFERROR(R51/O51, "--")</f>
        <v>--</v>
      </c>
      <c r="T51" s="77" t="s">
        <v>29</v>
      </c>
    </row>
    <row r="52" spans="1:20" ht="15" customHeight="1" x14ac:dyDescent="0.25">
      <c r="A52" s="184" t="s">
        <v>39</v>
      </c>
      <c r="B52" s="78" t="s">
        <v>91</v>
      </c>
      <c r="C52" s="80">
        <v>9</v>
      </c>
      <c r="D52" s="33">
        <v>8</v>
      </c>
      <c r="E52" s="28">
        <v>0.88888888888888884</v>
      </c>
      <c r="F52" s="33">
        <v>5</v>
      </c>
      <c r="G52" s="28">
        <v>0.55555555555555558</v>
      </c>
      <c r="H52" s="34">
        <v>2.4624999999999999</v>
      </c>
      <c r="I52" s="80">
        <v>5</v>
      </c>
      <c r="J52" s="33">
        <v>4</v>
      </c>
      <c r="K52" s="28">
        <v>0.8</v>
      </c>
      <c r="L52" s="33">
        <v>3</v>
      </c>
      <c r="M52" s="28">
        <v>0.6</v>
      </c>
      <c r="N52" s="34">
        <v>2.5</v>
      </c>
      <c r="O52" s="121" t="s">
        <v>29</v>
      </c>
      <c r="P52" s="122" t="s">
        <v>29</v>
      </c>
      <c r="Q52" s="31" t="s">
        <v>29</v>
      </c>
      <c r="R52" s="122" t="s">
        <v>29</v>
      </c>
      <c r="S52" s="31" t="s">
        <v>29</v>
      </c>
      <c r="T52" s="123" t="s">
        <v>29</v>
      </c>
    </row>
    <row r="53" spans="1:20" x14ac:dyDescent="0.25">
      <c r="A53" s="185"/>
      <c r="B53" s="78" t="s">
        <v>92</v>
      </c>
      <c r="C53" s="80">
        <v>5</v>
      </c>
      <c r="D53" s="33">
        <v>5</v>
      </c>
      <c r="E53" s="28">
        <v>1</v>
      </c>
      <c r="F53" s="33">
        <v>4</v>
      </c>
      <c r="G53" s="28">
        <v>0.8</v>
      </c>
      <c r="H53" s="34">
        <v>3</v>
      </c>
      <c r="I53" s="80">
        <v>1</v>
      </c>
      <c r="J53" s="33">
        <v>1</v>
      </c>
      <c r="K53" s="28">
        <v>1</v>
      </c>
      <c r="L53" s="33">
        <v>1</v>
      </c>
      <c r="M53" s="28">
        <v>1</v>
      </c>
      <c r="N53" s="34">
        <v>4</v>
      </c>
      <c r="O53" s="121" t="s">
        <v>29</v>
      </c>
      <c r="P53" s="122" t="s">
        <v>29</v>
      </c>
      <c r="Q53" s="31" t="s">
        <v>29</v>
      </c>
      <c r="R53" s="122" t="s">
        <v>29</v>
      </c>
      <c r="S53" s="31" t="s">
        <v>29</v>
      </c>
      <c r="T53" s="123" t="s">
        <v>29</v>
      </c>
    </row>
    <row r="54" spans="1:20" x14ac:dyDescent="0.25">
      <c r="A54" s="185"/>
      <c r="B54" s="78" t="s">
        <v>93</v>
      </c>
      <c r="C54" s="80">
        <v>2</v>
      </c>
      <c r="D54" s="33">
        <v>1</v>
      </c>
      <c r="E54" s="28">
        <v>0.5</v>
      </c>
      <c r="F54" s="33">
        <v>1</v>
      </c>
      <c r="G54" s="28">
        <v>0.5</v>
      </c>
      <c r="H54" s="34">
        <v>4</v>
      </c>
      <c r="I54" s="80">
        <v>2</v>
      </c>
      <c r="J54" s="33">
        <v>2</v>
      </c>
      <c r="K54" s="28">
        <v>1</v>
      </c>
      <c r="L54" s="33">
        <v>2</v>
      </c>
      <c r="M54" s="28">
        <v>1</v>
      </c>
      <c r="N54" s="34">
        <v>3.15</v>
      </c>
      <c r="O54" s="121" t="s">
        <v>29</v>
      </c>
      <c r="P54" s="122" t="s">
        <v>29</v>
      </c>
      <c r="Q54" s="31" t="s">
        <v>29</v>
      </c>
      <c r="R54" s="122" t="s">
        <v>29</v>
      </c>
      <c r="S54" s="31" t="s">
        <v>29</v>
      </c>
      <c r="T54" s="123" t="s">
        <v>29</v>
      </c>
    </row>
    <row r="55" spans="1:20" x14ac:dyDescent="0.25">
      <c r="A55" s="185"/>
      <c r="B55" s="78" t="s">
        <v>94</v>
      </c>
      <c r="C55" s="80">
        <v>5</v>
      </c>
      <c r="D55" s="33">
        <v>4</v>
      </c>
      <c r="E55" s="28">
        <v>0.8</v>
      </c>
      <c r="F55" s="33">
        <v>0</v>
      </c>
      <c r="G55" s="28">
        <v>0</v>
      </c>
      <c r="H55" s="34">
        <v>0</v>
      </c>
      <c r="I55" s="80">
        <v>1</v>
      </c>
      <c r="J55" s="33">
        <v>1</v>
      </c>
      <c r="K55" s="28">
        <v>1</v>
      </c>
      <c r="L55" s="33">
        <v>1</v>
      </c>
      <c r="M55" s="28">
        <v>1</v>
      </c>
      <c r="N55" s="34">
        <v>2.2999999999999998</v>
      </c>
      <c r="O55" s="121" t="s">
        <v>29</v>
      </c>
      <c r="P55" s="122" t="s">
        <v>29</v>
      </c>
      <c r="Q55" s="31" t="s">
        <v>29</v>
      </c>
      <c r="R55" s="122" t="s">
        <v>29</v>
      </c>
      <c r="S55" s="31" t="s">
        <v>29</v>
      </c>
      <c r="T55" s="123" t="s">
        <v>29</v>
      </c>
    </row>
    <row r="56" spans="1:20" x14ac:dyDescent="0.25">
      <c r="A56" s="185"/>
      <c r="B56" s="78" t="s">
        <v>95</v>
      </c>
      <c r="C56" s="80">
        <v>2</v>
      </c>
      <c r="D56" s="33">
        <v>2</v>
      </c>
      <c r="E56" s="28">
        <v>1</v>
      </c>
      <c r="F56" s="33">
        <v>2</v>
      </c>
      <c r="G56" s="28">
        <v>1</v>
      </c>
      <c r="H56" s="34">
        <v>2</v>
      </c>
      <c r="I56" s="80">
        <v>1</v>
      </c>
      <c r="J56" s="33">
        <v>1</v>
      </c>
      <c r="K56" s="28">
        <v>1</v>
      </c>
      <c r="L56" s="33">
        <v>1</v>
      </c>
      <c r="M56" s="28">
        <v>1</v>
      </c>
      <c r="N56" s="34">
        <v>3.7000000000000006</v>
      </c>
      <c r="O56" s="121" t="s">
        <v>29</v>
      </c>
      <c r="P56" s="122" t="s">
        <v>29</v>
      </c>
      <c r="Q56" s="31" t="s">
        <v>29</v>
      </c>
      <c r="R56" s="122" t="s">
        <v>29</v>
      </c>
      <c r="S56" s="31" t="s">
        <v>29</v>
      </c>
      <c r="T56" s="123" t="s">
        <v>29</v>
      </c>
    </row>
    <row r="57" spans="1:20" s="73" customFormat="1" x14ac:dyDescent="0.25">
      <c r="A57" s="186"/>
      <c r="B57" s="79" t="s">
        <v>27</v>
      </c>
      <c r="C57" s="84">
        <f>IFERROR(SUM(C52:C56), "--")</f>
        <v>23</v>
      </c>
      <c r="D57" s="79">
        <f>IFERROR(SUM(D52:D56), "--")</f>
        <v>20</v>
      </c>
      <c r="E57" s="70">
        <f>IFERROR(D57/C57, "--")</f>
        <v>0.86956521739130432</v>
      </c>
      <c r="F57" s="79">
        <f>IFERROR(SUM(F52:F56), "--")</f>
        <v>12</v>
      </c>
      <c r="G57" s="70">
        <f>IFERROR(F57/C57, "--")</f>
        <v>0.52173913043478259</v>
      </c>
      <c r="H57" s="72" t="s">
        <v>29</v>
      </c>
      <c r="I57" s="81">
        <f>IFERROR(SUM(I52:I56), "--")</f>
        <v>10</v>
      </c>
      <c r="J57" s="69">
        <f>IFERROR(SUM(J52:J56), "--")</f>
        <v>9</v>
      </c>
      <c r="K57" s="70">
        <f>IFERROR(J57/I57, "--")</f>
        <v>0.9</v>
      </c>
      <c r="L57" s="69">
        <f>IFERROR(SUM(L52:L56), "--")</f>
        <v>8</v>
      </c>
      <c r="M57" s="70">
        <f>IFERROR(L57/I57, "--")</f>
        <v>0.8</v>
      </c>
      <c r="N57" s="72" t="s">
        <v>29</v>
      </c>
      <c r="O57" s="81">
        <f>IFERROR(SUM(O52:O56), "--")</f>
        <v>0</v>
      </c>
      <c r="P57" s="69">
        <f>IFERROR(SUM(P52:P56), "--")</f>
        <v>0</v>
      </c>
      <c r="Q57" s="70" t="str">
        <f>IFERROR(P57/O57, "--")</f>
        <v>--</v>
      </c>
      <c r="R57" s="69">
        <f>IFERROR(SUM(R52:R56), "--")</f>
        <v>0</v>
      </c>
      <c r="S57" s="70" t="str">
        <f>IFERROR(R57/O57, "--")</f>
        <v>--</v>
      </c>
      <c r="T57" s="72"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activeCell="C6" sqref="C6"/>
    </sheetView>
  </sheetViews>
  <sheetFormatPr defaultColWidth="6.28515625" defaultRowHeight="15" x14ac:dyDescent="0.25"/>
  <cols>
    <col min="1" max="1" width="13.7109375" customWidth="1"/>
    <col min="2" max="11" width="11.28515625" style="1" customWidth="1"/>
  </cols>
  <sheetData>
    <row r="1" spans="1:11" ht="30" customHeight="1" x14ac:dyDescent="0.25">
      <c r="A1" s="138" t="s">
        <v>103</v>
      </c>
      <c r="B1" s="139"/>
      <c r="C1" s="139"/>
      <c r="D1" s="139"/>
      <c r="E1" s="139"/>
      <c r="F1" s="139"/>
      <c r="G1" s="139"/>
      <c r="H1" s="139"/>
      <c r="I1" s="139"/>
      <c r="J1" s="139"/>
      <c r="K1" s="139"/>
    </row>
    <row r="2" spans="1:11" s="41" customFormat="1" ht="45" x14ac:dyDescent="0.25">
      <c r="A2" s="54" t="s">
        <v>1</v>
      </c>
      <c r="B2" s="66" t="s">
        <v>30</v>
      </c>
      <c r="C2" s="66" t="s">
        <v>31</v>
      </c>
      <c r="D2" s="66" t="s">
        <v>83</v>
      </c>
      <c r="E2" s="66" t="s">
        <v>86</v>
      </c>
      <c r="F2" s="66" t="s">
        <v>89</v>
      </c>
      <c r="G2" s="66" t="s">
        <v>32</v>
      </c>
      <c r="H2" s="66" t="s">
        <v>85</v>
      </c>
      <c r="I2" s="66" t="s">
        <v>46</v>
      </c>
      <c r="J2" s="66" t="s">
        <v>33</v>
      </c>
      <c r="K2" s="66" t="s">
        <v>34</v>
      </c>
    </row>
    <row r="3" spans="1:11" x14ac:dyDescent="0.25">
      <c r="A3" s="21" t="s">
        <v>91</v>
      </c>
      <c r="B3" s="44">
        <v>30</v>
      </c>
      <c r="C3" s="45">
        <v>2897.3465999999999</v>
      </c>
      <c r="D3" s="46">
        <v>482.89109999999988</v>
      </c>
      <c r="E3" s="45">
        <v>96.578219999999988</v>
      </c>
      <c r="F3" s="45">
        <v>6.0000000000000009</v>
      </c>
      <c r="G3" s="47">
        <v>5.8000000000000007</v>
      </c>
      <c r="H3" s="46">
        <v>16.096369999999997</v>
      </c>
      <c r="I3" s="44">
        <v>959</v>
      </c>
      <c r="J3" s="44">
        <v>1284</v>
      </c>
      <c r="K3" s="48">
        <v>0.74688473520249221</v>
      </c>
    </row>
    <row r="4" spans="1:11" x14ac:dyDescent="0.25">
      <c r="A4" s="21" t="s">
        <v>92</v>
      </c>
      <c r="B4" s="44">
        <v>26</v>
      </c>
      <c r="C4" s="45">
        <v>2786.8727399999998</v>
      </c>
      <c r="D4" s="46">
        <v>535.93706538461538</v>
      </c>
      <c r="E4" s="45">
        <v>92.895758000000001</v>
      </c>
      <c r="F4" s="45">
        <v>5.2000000000000011</v>
      </c>
      <c r="G4" s="47">
        <v>3.8000000000000012</v>
      </c>
      <c r="H4" s="46">
        <v>17.864568846153844</v>
      </c>
      <c r="I4" s="44">
        <v>922</v>
      </c>
      <c r="J4" s="44">
        <v>1328</v>
      </c>
      <c r="K4" s="48">
        <v>0.69427710843373491</v>
      </c>
    </row>
    <row r="5" spans="1:11" x14ac:dyDescent="0.25">
      <c r="A5" s="21" t="s">
        <v>93</v>
      </c>
      <c r="B5" s="44">
        <v>25</v>
      </c>
      <c r="C5" s="45">
        <v>2459.07276</v>
      </c>
      <c r="D5" s="46">
        <v>491.81455200000005</v>
      </c>
      <c r="E5" s="45">
        <v>81.969092000000003</v>
      </c>
      <c r="F5" s="45">
        <v>5</v>
      </c>
      <c r="G5" s="47">
        <v>3.4</v>
      </c>
      <c r="H5" s="46">
        <v>16.393818400000001</v>
      </c>
      <c r="I5" s="44">
        <v>819</v>
      </c>
      <c r="J5" s="44">
        <v>1204</v>
      </c>
      <c r="K5" s="48">
        <v>0.68023255813953487</v>
      </c>
    </row>
    <row r="6" spans="1:11" x14ac:dyDescent="0.25">
      <c r="A6" s="21" t="s">
        <v>94</v>
      </c>
      <c r="B6" s="44">
        <v>26</v>
      </c>
      <c r="C6" s="45">
        <v>2276.68941</v>
      </c>
      <c r="D6" s="49">
        <v>437.8248865384615</v>
      </c>
      <c r="E6" s="47">
        <v>75.889646999999997</v>
      </c>
      <c r="F6" s="47">
        <v>5.2</v>
      </c>
      <c r="G6" s="47">
        <v>4.6542000000000003</v>
      </c>
      <c r="H6" s="49">
        <v>14.594162884615383</v>
      </c>
      <c r="I6" s="44">
        <v>758</v>
      </c>
      <c r="J6" s="44">
        <v>1195</v>
      </c>
      <c r="K6" s="48">
        <v>0.63430962343096231</v>
      </c>
    </row>
    <row r="7" spans="1:11" x14ac:dyDescent="0.25">
      <c r="A7" s="21" t="s">
        <v>95</v>
      </c>
      <c r="B7" s="44">
        <v>22</v>
      </c>
      <c r="C7" s="45">
        <v>2071.2660000000001</v>
      </c>
      <c r="D7" s="46">
        <v>470.74227272727285</v>
      </c>
      <c r="E7" s="45">
        <v>69.042200000000008</v>
      </c>
      <c r="F7" s="45">
        <v>4.3999999999999995</v>
      </c>
      <c r="G7" s="47">
        <v>3.1999999999999993</v>
      </c>
      <c r="H7" s="46">
        <v>15.691409090909096</v>
      </c>
      <c r="I7" s="44">
        <v>693</v>
      </c>
      <c r="J7" s="44">
        <v>1020</v>
      </c>
      <c r="K7" s="48">
        <v>0.67941176470588238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2019-11-22T18:24:28Z</dcterms:modified>
</cp:coreProperties>
</file>